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-5-Seen\EGF-Lizenznehmer Dropbox\Team-Ordner „EGF“\Projekte\01 PV\Freiflächen-Anlagen\Kooperationen\Vispiron\Frieding\Kommunikationskonzept\Bürgerinformationsveranstaltung\20240516-Bürgerinformation\"/>
    </mc:Choice>
  </mc:AlternateContent>
  <xr:revisionPtr revIDLastSave="0" documentId="13_ncr:1_{6E87F99A-718C-46F5-AC8C-36BA3A28428F}" xr6:coauthVersionLast="47" xr6:coauthVersionMax="47" xr10:uidLastSave="{00000000-0000-0000-0000-000000000000}"/>
  <bookViews>
    <workbookView xWindow="28680" yWindow="-120" windowWidth="29040" windowHeight="15720" xr2:uid="{B5631F41-B2FB-4812-8724-14EFFDCC4681}"/>
  </bookViews>
  <sheets>
    <sheet name="Übersicht" sheetId="2" r:id="rId1"/>
    <sheet name="Kurzläufer" sheetId="1" r:id="rId2"/>
    <sheet name="Mittelläufer" sheetId="6" r:id="rId3"/>
    <sheet name="Langläufer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8" l="1"/>
  <c r="B28" i="8" s="1"/>
  <c r="B29" i="8" s="1"/>
  <c r="B30" i="8" s="1"/>
  <c r="B31" i="8" s="1"/>
  <c r="B32" i="8" s="1"/>
  <c r="B33" i="8" s="1"/>
  <c r="B34" i="8" s="1"/>
  <c r="B35" i="8" s="1"/>
  <c r="C17" i="8"/>
  <c r="C15" i="8"/>
  <c r="D13" i="8"/>
  <c r="R14" i="8" s="1"/>
  <c r="D12" i="8"/>
  <c r="D11" i="8"/>
  <c r="E11" i="8" s="1"/>
  <c r="B27" i="6"/>
  <c r="B28" i="6" s="1"/>
  <c r="B29" i="6" s="1"/>
  <c r="B30" i="6" s="1"/>
  <c r="B31" i="6" s="1"/>
  <c r="B32" i="6" s="1"/>
  <c r="B33" i="6" s="1"/>
  <c r="B34" i="6" s="1"/>
  <c r="B35" i="6" s="1"/>
  <c r="C17" i="6"/>
  <c r="C15" i="6"/>
  <c r="D13" i="6"/>
  <c r="I14" i="6" s="1"/>
  <c r="D12" i="6"/>
  <c r="D11" i="6"/>
  <c r="D17" i="6" s="1"/>
  <c r="B27" i="1"/>
  <c r="B28" i="1" s="1"/>
  <c r="B29" i="1" s="1"/>
  <c r="B30" i="1" s="1"/>
  <c r="B31" i="1" s="1"/>
  <c r="C17" i="1"/>
  <c r="C13" i="1"/>
  <c r="C15" i="1" s="1"/>
  <c r="D12" i="1" s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W17" i="1" s="1"/>
  <c r="D15" i="8" l="1"/>
  <c r="E12" i="8" s="1"/>
  <c r="E18" i="8" s="1"/>
  <c r="D15" i="6"/>
  <c r="E12" i="6" s="1"/>
  <c r="E18" i="6" s="1"/>
  <c r="P14" i="8"/>
  <c r="O14" i="8"/>
  <c r="Q14" i="8"/>
  <c r="H14" i="1"/>
  <c r="W14" i="8"/>
  <c r="U14" i="8"/>
  <c r="T14" i="8"/>
  <c r="L14" i="8"/>
  <c r="D17" i="8"/>
  <c r="I14" i="8"/>
  <c r="V14" i="8"/>
  <c r="S14" i="8"/>
  <c r="N14" i="8"/>
  <c r="M14" i="8"/>
  <c r="K14" i="8"/>
  <c r="J14" i="8"/>
  <c r="F11" i="8"/>
  <c r="E17" i="8"/>
  <c r="E15" i="8"/>
  <c r="F12" i="8" s="1"/>
  <c r="D18" i="8"/>
  <c r="E17" i="1"/>
  <c r="E11" i="6"/>
  <c r="D18" i="6"/>
  <c r="K14" i="6"/>
  <c r="L14" i="6"/>
  <c r="J14" i="6"/>
  <c r="M14" i="6"/>
  <c r="G14" i="6"/>
  <c r="H14" i="6"/>
  <c r="T17" i="1"/>
  <c r="V17" i="1"/>
  <c r="U17" i="1"/>
  <c r="S17" i="1"/>
  <c r="R17" i="1"/>
  <c r="G17" i="1"/>
  <c r="D17" i="1"/>
  <c r="F17" i="1"/>
  <c r="D15" i="1"/>
  <c r="E12" i="1" s="1"/>
  <c r="D18" i="1"/>
  <c r="Q17" i="1"/>
  <c r="P17" i="1"/>
  <c r="N17" i="1"/>
  <c r="M17" i="1"/>
  <c r="K17" i="1"/>
  <c r="J17" i="1"/>
  <c r="O17" i="1"/>
  <c r="L17" i="1"/>
  <c r="I17" i="1"/>
  <c r="H17" i="1"/>
  <c r="E15" i="6" l="1"/>
  <c r="F12" i="6" s="1"/>
  <c r="F18" i="6" s="1"/>
  <c r="E19" i="8"/>
  <c r="E20" i="8" s="1"/>
  <c r="F18" i="8"/>
  <c r="F15" i="8"/>
  <c r="G12" i="8" s="1"/>
  <c r="D19" i="8"/>
  <c r="F17" i="8"/>
  <c r="G11" i="8"/>
  <c r="F11" i="6"/>
  <c r="E17" i="6"/>
  <c r="D19" i="6"/>
  <c r="E19" i="6"/>
  <c r="E20" i="6" s="1"/>
  <c r="D19" i="1"/>
  <c r="E18" i="1"/>
  <c r="E15" i="1"/>
  <c r="F12" i="1" s="1"/>
  <c r="F15" i="6" l="1"/>
  <c r="G12" i="6" s="1"/>
  <c r="G18" i="6" s="1"/>
  <c r="D20" i="6"/>
  <c r="D22" i="6" s="1"/>
  <c r="D20" i="8"/>
  <c r="D22" i="8" s="1"/>
  <c r="D20" i="1"/>
  <c r="G17" i="8"/>
  <c r="H11" i="8"/>
  <c r="G15" i="8"/>
  <c r="H12" i="8" s="1"/>
  <c r="G18" i="8"/>
  <c r="F19" i="8"/>
  <c r="F20" i="8" s="1"/>
  <c r="F22" i="8" s="1"/>
  <c r="E22" i="8"/>
  <c r="G11" i="6"/>
  <c r="F17" i="6"/>
  <c r="F19" i="6"/>
  <c r="F20" i="6" s="1"/>
  <c r="E22" i="6"/>
  <c r="G15" i="6"/>
  <c r="H12" i="6" s="1"/>
  <c r="H18" i="6" s="1"/>
  <c r="F15" i="1"/>
  <c r="G12" i="1" s="1"/>
  <c r="F18" i="1"/>
  <c r="E19" i="1"/>
  <c r="E20" i="1" s="1"/>
  <c r="D22" i="1" l="1"/>
  <c r="H18" i="8"/>
  <c r="H15" i="8"/>
  <c r="I12" i="8" s="1"/>
  <c r="H17" i="8"/>
  <c r="I11" i="8"/>
  <c r="G19" i="8"/>
  <c r="G20" i="8" s="1"/>
  <c r="H11" i="6"/>
  <c r="G17" i="6"/>
  <c r="G19" i="6"/>
  <c r="G20" i="6" s="1"/>
  <c r="H15" i="6"/>
  <c r="I12" i="6" s="1"/>
  <c r="I18" i="6" s="1"/>
  <c r="F22" i="6"/>
  <c r="E22" i="1"/>
  <c r="F19" i="1"/>
  <c r="F20" i="1" s="1"/>
  <c r="G15" i="1"/>
  <c r="H12" i="1" s="1"/>
  <c r="G18" i="1"/>
  <c r="G22" i="8" l="1"/>
  <c r="J11" i="8"/>
  <c r="I17" i="8"/>
  <c r="I18" i="8"/>
  <c r="I15" i="8"/>
  <c r="J12" i="8" s="1"/>
  <c r="H19" i="8"/>
  <c r="H20" i="8" s="1"/>
  <c r="H17" i="6"/>
  <c r="I11" i="6"/>
  <c r="G22" i="6"/>
  <c r="H19" i="6"/>
  <c r="H20" i="6" s="1"/>
  <c r="I15" i="6"/>
  <c r="J12" i="6" s="1"/>
  <c r="J18" i="6" s="1"/>
  <c r="G19" i="1"/>
  <c r="G20" i="1" s="1"/>
  <c r="H15" i="1"/>
  <c r="I12" i="1" s="1"/>
  <c r="H18" i="1"/>
  <c r="F22" i="1"/>
  <c r="G22" i="1" l="1"/>
  <c r="H22" i="8"/>
  <c r="J18" i="8"/>
  <c r="J15" i="8"/>
  <c r="K12" i="8" s="1"/>
  <c r="I19" i="8"/>
  <c r="I20" i="8" s="1"/>
  <c r="I22" i="8"/>
  <c r="K11" i="8"/>
  <c r="J17" i="8"/>
  <c r="I17" i="6"/>
  <c r="J11" i="6"/>
  <c r="H22" i="6"/>
  <c r="J15" i="6"/>
  <c r="K12" i="6" s="1"/>
  <c r="K18" i="6" s="1"/>
  <c r="I19" i="6"/>
  <c r="I20" i="6" s="1"/>
  <c r="H19" i="1"/>
  <c r="H20" i="1" s="1"/>
  <c r="I15" i="1"/>
  <c r="J12" i="1" s="1"/>
  <c r="I18" i="1"/>
  <c r="I19" i="1" s="1"/>
  <c r="I20" i="1" s="1"/>
  <c r="I22" i="1" s="1"/>
  <c r="H22" i="1" l="1"/>
  <c r="J19" i="8"/>
  <c r="J20" i="8" s="1"/>
  <c r="K17" i="8"/>
  <c r="L11" i="8"/>
  <c r="K18" i="8"/>
  <c r="K15" i="8"/>
  <c r="L12" i="8" s="1"/>
  <c r="K11" i="6"/>
  <c r="J17" i="6"/>
  <c r="I22" i="6"/>
  <c r="K15" i="6"/>
  <c r="L12" i="6" s="1"/>
  <c r="L18" i="6" s="1"/>
  <c r="J19" i="6"/>
  <c r="J20" i="6" s="1"/>
  <c r="J15" i="1"/>
  <c r="K12" i="1" s="1"/>
  <c r="J18" i="1"/>
  <c r="J19" i="1" s="1"/>
  <c r="J20" i="1" s="1"/>
  <c r="J22" i="1" s="1"/>
  <c r="L18" i="8" l="1"/>
  <c r="L15" i="8"/>
  <c r="M12" i="8" s="1"/>
  <c r="K19" i="8"/>
  <c r="K20" i="8" s="1"/>
  <c r="J22" i="8"/>
  <c r="M11" i="8"/>
  <c r="L17" i="8"/>
  <c r="K17" i="6"/>
  <c r="L11" i="6"/>
  <c r="J22" i="6"/>
  <c r="L15" i="6"/>
  <c r="M12" i="6" s="1"/>
  <c r="M18" i="6" s="1"/>
  <c r="K19" i="6"/>
  <c r="K20" i="6" s="1"/>
  <c r="K15" i="1"/>
  <c r="L12" i="1" s="1"/>
  <c r="K18" i="1"/>
  <c r="K22" i="8" l="1"/>
  <c r="N11" i="8"/>
  <c r="M17" i="8"/>
  <c r="M15" i="8"/>
  <c r="N12" i="8" s="1"/>
  <c r="M18" i="8"/>
  <c r="L19" i="8"/>
  <c r="L20" i="8" s="1"/>
  <c r="L17" i="6"/>
  <c r="M11" i="6"/>
  <c r="K22" i="6"/>
  <c r="M15" i="6"/>
  <c r="N12" i="6" s="1"/>
  <c r="N18" i="6" s="1"/>
  <c r="L19" i="6"/>
  <c r="L20" i="6" s="1"/>
  <c r="K19" i="1"/>
  <c r="K20" i="1" s="1"/>
  <c r="K22" i="1" s="1"/>
  <c r="L15" i="1"/>
  <c r="M12" i="1" s="1"/>
  <c r="L18" i="1"/>
  <c r="L22" i="8" l="1"/>
  <c r="M19" i="8"/>
  <c r="M20" i="8" s="1"/>
  <c r="N17" i="8"/>
  <c r="O11" i="8"/>
  <c r="N15" i="8"/>
  <c r="O12" i="8" s="1"/>
  <c r="N18" i="8"/>
  <c r="N11" i="6"/>
  <c r="M17" i="6"/>
  <c r="L22" i="6"/>
  <c r="N15" i="6"/>
  <c r="O12" i="6" s="1"/>
  <c r="O18" i="6" s="1"/>
  <c r="M19" i="6"/>
  <c r="M20" i="6" s="1"/>
  <c r="L19" i="1"/>
  <c r="L20" i="1" s="1"/>
  <c r="M15" i="1"/>
  <c r="N12" i="1" s="1"/>
  <c r="M18" i="1"/>
  <c r="L22" i="1" l="1"/>
  <c r="N19" i="8"/>
  <c r="N20" i="8" s="1"/>
  <c r="O18" i="8"/>
  <c r="O15" i="8"/>
  <c r="P12" i="8" s="1"/>
  <c r="O17" i="8"/>
  <c r="P11" i="8"/>
  <c r="M22" i="8"/>
  <c r="N17" i="6"/>
  <c r="O11" i="6"/>
  <c r="M22" i="6"/>
  <c r="O15" i="6"/>
  <c r="P12" i="6" s="1"/>
  <c r="P18" i="6" s="1"/>
  <c r="N19" i="6"/>
  <c r="N20" i="6" s="1"/>
  <c r="M19" i="1"/>
  <c r="M20" i="1" s="1"/>
  <c r="M22" i="1" s="1"/>
  <c r="N15" i="1"/>
  <c r="O12" i="1" s="1"/>
  <c r="N18" i="1"/>
  <c r="P17" i="8" l="1"/>
  <c r="Q11" i="8"/>
  <c r="P15" i="8"/>
  <c r="Q12" i="8" s="1"/>
  <c r="P18" i="8"/>
  <c r="O19" i="8"/>
  <c r="O20" i="8" s="1"/>
  <c r="N22" i="8"/>
  <c r="O17" i="6"/>
  <c r="P11" i="6"/>
  <c r="N22" i="6"/>
  <c r="P15" i="6"/>
  <c r="Q12" i="6" s="1"/>
  <c r="Q18" i="6" s="1"/>
  <c r="O19" i="6"/>
  <c r="O20" i="6" s="1"/>
  <c r="N19" i="1"/>
  <c r="N20" i="1" s="1"/>
  <c r="O15" i="1"/>
  <c r="P12" i="1" s="1"/>
  <c r="O18" i="1"/>
  <c r="N22" i="1" l="1"/>
  <c r="O22" i="8"/>
  <c r="P19" i="8"/>
  <c r="P20" i="8" s="1"/>
  <c r="Q15" i="8"/>
  <c r="R12" i="8" s="1"/>
  <c r="Q18" i="8"/>
  <c r="R11" i="8"/>
  <c r="Q17" i="8"/>
  <c r="P17" i="6"/>
  <c r="Q11" i="6"/>
  <c r="O22" i="6"/>
  <c r="Q15" i="6"/>
  <c r="R12" i="6" s="1"/>
  <c r="R18" i="6" s="1"/>
  <c r="P19" i="6"/>
  <c r="P20" i="6" s="1"/>
  <c r="O19" i="1"/>
  <c r="O20" i="1" s="1"/>
  <c r="P15" i="1"/>
  <c r="Q12" i="1" s="1"/>
  <c r="P18" i="1"/>
  <c r="P19" i="1" s="1"/>
  <c r="P20" i="1" s="1"/>
  <c r="P22" i="1" s="1"/>
  <c r="O22" i="1" l="1"/>
  <c r="S11" i="8"/>
  <c r="R17" i="8"/>
  <c r="Q19" i="8"/>
  <c r="Q20" i="8" s="1"/>
  <c r="R18" i="8"/>
  <c r="R15" i="8"/>
  <c r="S12" i="8" s="1"/>
  <c r="P22" i="8"/>
  <c r="R11" i="6"/>
  <c r="Q17" i="6"/>
  <c r="P22" i="6"/>
  <c r="R15" i="6"/>
  <c r="S12" i="6" s="1"/>
  <c r="S18" i="6" s="1"/>
  <c r="Q19" i="6"/>
  <c r="Q20" i="6" s="1"/>
  <c r="Q22" i="6" s="1"/>
  <c r="Q15" i="1"/>
  <c r="R12" i="1" s="1"/>
  <c r="Q18" i="1"/>
  <c r="S18" i="8" l="1"/>
  <c r="S15" i="8"/>
  <c r="T12" i="8" s="1"/>
  <c r="R19" i="8"/>
  <c r="R20" i="8" s="1"/>
  <c r="Q22" i="8"/>
  <c r="T11" i="8"/>
  <c r="S17" i="8"/>
  <c r="R17" i="6"/>
  <c r="S11" i="6"/>
  <c r="S15" i="6"/>
  <c r="T12" i="6" s="1"/>
  <c r="T18" i="6" s="1"/>
  <c r="R19" i="6"/>
  <c r="R20" i="6" s="1"/>
  <c r="Q19" i="1"/>
  <c r="Q20" i="1" s="1"/>
  <c r="R15" i="1"/>
  <c r="S12" i="1" s="1"/>
  <c r="R18" i="1"/>
  <c r="U11" i="8" l="1"/>
  <c r="T17" i="8"/>
  <c r="R22" i="8"/>
  <c r="T15" i="8"/>
  <c r="U12" i="8" s="1"/>
  <c r="T18" i="8"/>
  <c r="S19" i="8"/>
  <c r="S20" i="8" s="1"/>
  <c r="S17" i="6"/>
  <c r="T11" i="6"/>
  <c r="R22" i="6"/>
  <c r="S19" i="6"/>
  <c r="S20" i="6" s="1"/>
  <c r="S22" i="6"/>
  <c r="T15" i="6"/>
  <c r="U12" i="6" s="1"/>
  <c r="U18" i="6" s="1"/>
  <c r="R19" i="1"/>
  <c r="R20" i="1" s="1"/>
  <c r="S15" i="1"/>
  <c r="T12" i="1" s="1"/>
  <c r="S18" i="1"/>
  <c r="Q22" i="1"/>
  <c r="S22" i="8" l="1"/>
  <c r="T19" i="8"/>
  <c r="T20" i="8" s="1"/>
  <c r="T22" i="8" s="1"/>
  <c r="U15" i="8"/>
  <c r="V12" i="8" s="1"/>
  <c r="U18" i="8"/>
  <c r="V11" i="8"/>
  <c r="U17" i="8"/>
  <c r="U11" i="6"/>
  <c r="T17" i="6"/>
  <c r="T19" i="6"/>
  <c r="T20" i="6" s="1"/>
  <c r="U15" i="6"/>
  <c r="V12" i="6" s="1"/>
  <c r="V18" i="6" s="1"/>
  <c r="T15" i="1"/>
  <c r="U12" i="1" s="1"/>
  <c r="T18" i="1"/>
  <c r="S19" i="1"/>
  <c r="S20" i="1" s="1"/>
  <c r="R22" i="1"/>
  <c r="V17" i="8" l="1"/>
  <c r="W11" i="8"/>
  <c r="W17" i="8" s="1"/>
  <c r="U19" i="8"/>
  <c r="U20" i="8" s="1"/>
  <c r="U22" i="8"/>
  <c r="V18" i="8"/>
  <c r="V15" i="8"/>
  <c r="W12" i="8" s="1"/>
  <c r="V11" i="6"/>
  <c r="U17" i="6"/>
  <c r="U19" i="6"/>
  <c r="U20" i="6" s="1"/>
  <c r="V15" i="6"/>
  <c r="W12" i="6" s="1"/>
  <c r="W18" i="6" s="1"/>
  <c r="X18" i="6" s="1"/>
  <c r="T22" i="6"/>
  <c r="S22" i="1"/>
  <c r="T19" i="1"/>
  <c r="T20" i="1" s="1"/>
  <c r="U15" i="1"/>
  <c r="V12" i="1" s="1"/>
  <c r="U18" i="1"/>
  <c r="W18" i="8" l="1"/>
  <c r="X18" i="8" s="1"/>
  <c r="W15" i="8"/>
  <c r="V19" i="8"/>
  <c r="V20" i="8" s="1"/>
  <c r="W11" i="6"/>
  <c r="W17" i="6" s="1"/>
  <c r="V17" i="6"/>
  <c r="U22" i="6"/>
  <c r="V19" i="6"/>
  <c r="V20" i="6" s="1"/>
  <c r="W15" i="6"/>
  <c r="U19" i="1"/>
  <c r="U20" i="1" s="1"/>
  <c r="V15" i="1"/>
  <c r="W12" i="1" s="1"/>
  <c r="V18" i="1"/>
  <c r="T22" i="1"/>
  <c r="U22" i="1" l="1"/>
  <c r="V22" i="8"/>
  <c r="W19" i="8"/>
  <c r="V22" i="6"/>
  <c r="W19" i="6"/>
  <c r="V19" i="1"/>
  <c r="V20" i="1" s="1"/>
  <c r="V22" i="1"/>
  <c r="W15" i="1"/>
  <c r="W18" i="1"/>
  <c r="X18" i="1" s="1"/>
  <c r="W20" i="6" l="1"/>
  <c r="X20" i="6" s="1"/>
  <c r="X19" i="6"/>
  <c r="W20" i="8"/>
  <c r="X19" i="8"/>
  <c r="W19" i="1"/>
  <c r="W22" i="6" l="1"/>
  <c r="X22" i="6" s="1"/>
  <c r="C8" i="6" s="1"/>
  <c r="X20" i="8"/>
  <c r="W22" i="8"/>
  <c r="X22" i="8" s="1"/>
  <c r="C8" i="8" s="1"/>
  <c r="W20" i="1"/>
  <c r="X20" i="1" s="1"/>
  <c r="X19" i="1"/>
  <c r="W22" i="1"/>
  <c r="X22" i="1" s="1"/>
  <c r="C8" i="1" s="1"/>
</calcChain>
</file>

<file path=xl/sharedStrings.xml><?xml version="1.0" encoding="utf-8"?>
<sst xmlns="http://schemas.openxmlformats.org/spreadsheetml/2006/main" count="104" uniqueCount="42">
  <si>
    <t>Zinsatz</t>
  </si>
  <si>
    <t>Tilgung</t>
  </si>
  <si>
    <t>endfällig</t>
  </si>
  <si>
    <t>Darlehensbetrag in Euro</t>
  </si>
  <si>
    <t>Laufzeit in Jahren</t>
  </si>
  <si>
    <t>Einzahlung</t>
  </si>
  <si>
    <t>Tag der Einzahlung</t>
  </si>
  <si>
    <t>Entwicklung Darlehen</t>
  </si>
  <si>
    <t>Darlehen Jahresanfang</t>
  </si>
  <si>
    <t>Einzahlung Darlehen</t>
  </si>
  <si>
    <t>Darlehen Jahresende</t>
  </si>
  <si>
    <t>Rückzahlung Darlehen</t>
  </si>
  <si>
    <t>Zinsen</t>
  </si>
  <si>
    <t>Zinsen brutto</t>
  </si>
  <si>
    <t>Kapitalertragsteuer (25%)</t>
  </si>
  <si>
    <t>Solidaritätszuschlag (5,5%)</t>
  </si>
  <si>
    <t>keine Tilgung</t>
  </si>
  <si>
    <t>weiterführende Erläuterung</t>
  </si>
  <si>
    <t>01.08.2024 - 31.07.2025, Auszahlung im Aug 2025</t>
  </si>
  <si>
    <t>01.08.2025 - 31.07.2026, Auszahlung im Aug 2026</t>
  </si>
  <si>
    <t>01.08.2026 - 31.07.2027, Auszahlung im Aug 2027</t>
  </si>
  <si>
    <t>01.08.2027 - 31.07.2028, Auszahlung im Aug 2028</t>
  </si>
  <si>
    <t>Einzahlung / Tilgung</t>
  </si>
  <si>
    <t>Rückzahlung im September 2029</t>
  </si>
  <si>
    <t>…</t>
  </si>
  <si>
    <t>letzte Tilgung</t>
  </si>
  <si>
    <t>Ende des Darlehens</t>
  </si>
  <si>
    <t>Tilgung am 31.12.2029</t>
  </si>
  <si>
    <t>Tilgung am 31.12.2028</t>
  </si>
  <si>
    <t>drei Jahre tilgungsfrei, erste Tilgung am 31.12.2028</t>
  </si>
  <si>
    <t>fünf Jahre tilgungsfrei, erste Tilgung am 31.12.2030</t>
  </si>
  <si>
    <t>Tilgung am 31.12.2030</t>
  </si>
  <si>
    <t>Tilgung am 31.12.2031</t>
  </si>
  <si>
    <t>Auszahlung Zinsen*</t>
  </si>
  <si>
    <t>*Zinszahlung im Folgemonat</t>
  </si>
  <si>
    <t>Gesamt</t>
  </si>
  <si>
    <t>Beispielrechnung "Kurzläufer"</t>
  </si>
  <si>
    <t>Beispielrechnung "Mittelläufer"</t>
  </si>
  <si>
    <t>Beispielrechnung "Langläufer"</t>
  </si>
  <si>
    <t>(ohne Berücksichtigung der inviduellen Kirchensteuer)</t>
  </si>
  <si>
    <t>Zinsen gesamt (netto)</t>
  </si>
  <si>
    <t>bitte Betrag hier auswählen (Drop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</si>
</sst>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4" fillId="5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3" fontId="3" fillId="0" borderId="0" xfId="0" applyNumberFormat="1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1</xdr:row>
      <xdr:rowOff>15240</xdr:rowOff>
    </xdr:from>
    <xdr:to>
      <xdr:col>14</xdr:col>
      <xdr:colOff>461982</xdr:colOff>
      <xdr:row>20</xdr:row>
      <xdr:rowOff>9823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368094-78AB-48B8-8AEE-BEDEC70E4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198120"/>
          <a:ext cx="11244282" cy="3469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909F-F5AE-45E5-B53D-5CA8A43C20F8}">
  <dimension ref="B23:B32"/>
  <sheetViews>
    <sheetView showGridLines="0" tabSelected="1" workbookViewId="0">
      <selection activeCell="J24" sqref="J24"/>
    </sheetView>
  </sheetViews>
  <sheetFormatPr baseColWidth="10" defaultRowHeight="14.4" x14ac:dyDescent="0.3"/>
  <cols>
    <col min="1" max="16384" width="11.5546875" style="24"/>
  </cols>
  <sheetData>
    <row r="23" spans="2:2" x14ac:dyDescent="0.3">
      <c r="B23" s="23">
        <v>2000</v>
      </c>
    </row>
    <row r="24" spans="2:2" x14ac:dyDescent="0.3">
      <c r="B24" s="23">
        <v>4000</v>
      </c>
    </row>
    <row r="25" spans="2:2" x14ac:dyDescent="0.3">
      <c r="B25" s="23">
        <v>6000</v>
      </c>
    </row>
    <row r="26" spans="2:2" x14ac:dyDescent="0.3">
      <c r="B26" s="23">
        <v>8000</v>
      </c>
    </row>
    <row r="27" spans="2:2" x14ac:dyDescent="0.3">
      <c r="B27" s="23">
        <v>10000</v>
      </c>
    </row>
    <row r="28" spans="2:2" x14ac:dyDescent="0.3">
      <c r="B28" s="23">
        <v>12000</v>
      </c>
    </row>
    <row r="29" spans="2:2" x14ac:dyDescent="0.3">
      <c r="B29" s="23">
        <v>14000</v>
      </c>
    </row>
    <row r="30" spans="2:2" x14ac:dyDescent="0.3">
      <c r="B30" s="23">
        <v>16000</v>
      </c>
    </row>
    <row r="31" spans="2:2" x14ac:dyDescent="0.3">
      <c r="B31" s="23">
        <v>18000</v>
      </c>
    </row>
    <row r="32" spans="2:2" x14ac:dyDescent="0.3">
      <c r="B32" s="23">
        <v>20000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7A06-2250-45C4-8328-F75491452145}">
  <dimension ref="A2:X31"/>
  <sheetViews>
    <sheetView showGridLines="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RowHeight="20.399999999999999" customHeight="1" x14ac:dyDescent="0.3"/>
  <cols>
    <col min="1" max="1" width="11.5546875" style="1"/>
    <col min="2" max="2" width="26.6640625" style="1" customWidth="1"/>
    <col min="3" max="16384" width="11.5546875" style="1"/>
  </cols>
  <sheetData>
    <row r="2" spans="2:23" ht="20.399999999999999" customHeight="1" x14ac:dyDescent="0.3">
      <c r="B2" s="19" t="s">
        <v>36</v>
      </c>
      <c r="C2" s="20"/>
    </row>
    <row r="3" spans="2:23" ht="20.399999999999999" customHeight="1" x14ac:dyDescent="0.3">
      <c r="B3" s="6" t="s">
        <v>3</v>
      </c>
      <c r="C3" s="18">
        <v>6000</v>
      </c>
      <c r="D3" s="1" t="s">
        <v>41</v>
      </c>
    </row>
    <row r="4" spans="2:23" ht="20.399999999999999" customHeight="1" x14ac:dyDescent="0.3">
      <c r="B4" s="6" t="s">
        <v>6</v>
      </c>
      <c r="C4" s="8">
        <v>45505</v>
      </c>
    </row>
    <row r="5" spans="2:23" ht="20.399999999999999" customHeight="1" x14ac:dyDescent="0.3">
      <c r="B5" s="6" t="s">
        <v>26</v>
      </c>
      <c r="C5" s="8">
        <v>47330</v>
      </c>
    </row>
    <row r="6" spans="2:23" ht="20.399999999999999" customHeight="1" x14ac:dyDescent="0.3">
      <c r="B6" s="6" t="s">
        <v>4</v>
      </c>
      <c r="C6" s="3">
        <v>5</v>
      </c>
    </row>
    <row r="7" spans="2:23" ht="20.399999999999999" customHeight="1" x14ac:dyDescent="0.3">
      <c r="B7" s="6" t="s">
        <v>0</v>
      </c>
      <c r="C7" s="9">
        <v>0.03</v>
      </c>
      <c r="D7" s="1" t="s">
        <v>34</v>
      </c>
    </row>
    <row r="8" spans="2:23" ht="20.399999999999999" customHeight="1" x14ac:dyDescent="0.3">
      <c r="B8" s="21" t="s">
        <v>40</v>
      </c>
      <c r="C8" s="22">
        <f>X22</f>
        <v>662.625</v>
      </c>
      <c r="F8" s="12"/>
      <c r="G8" s="7"/>
    </row>
    <row r="9" spans="2:23" ht="20.399999999999999" customHeight="1" x14ac:dyDescent="0.3">
      <c r="B9" s="6" t="s">
        <v>1</v>
      </c>
      <c r="C9" s="3" t="s">
        <v>2</v>
      </c>
    </row>
    <row r="10" spans="2:23" ht="20.399999999999999" customHeight="1" x14ac:dyDescent="0.3">
      <c r="B10" s="6"/>
    </row>
    <row r="11" spans="2:23" ht="20.399999999999999" customHeight="1" x14ac:dyDescent="0.3">
      <c r="B11" s="4" t="s">
        <v>7</v>
      </c>
      <c r="C11" s="4">
        <v>2024</v>
      </c>
      <c r="D11" s="4">
        <f>C11+1</f>
        <v>2025</v>
      </c>
      <c r="E11" s="4">
        <f t="shared" ref="E11:W11" si="0">D11+1</f>
        <v>2026</v>
      </c>
      <c r="F11" s="4">
        <f t="shared" si="0"/>
        <v>2027</v>
      </c>
      <c r="G11" s="4">
        <f t="shared" si="0"/>
        <v>2028</v>
      </c>
      <c r="H11" s="4">
        <f t="shared" si="0"/>
        <v>2029</v>
      </c>
      <c r="I11" s="4">
        <f t="shared" si="0"/>
        <v>2030</v>
      </c>
      <c r="J11" s="4">
        <f t="shared" si="0"/>
        <v>2031</v>
      </c>
      <c r="K11" s="4">
        <f t="shared" si="0"/>
        <v>2032</v>
      </c>
      <c r="L11" s="4">
        <f t="shared" si="0"/>
        <v>2033</v>
      </c>
      <c r="M11" s="4">
        <f t="shared" si="0"/>
        <v>2034</v>
      </c>
      <c r="N11" s="4">
        <f t="shared" si="0"/>
        <v>2035</v>
      </c>
      <c r="O11" s="4">
        <f t="shared" si="0"/>
        <v>2036</v>
      </c>
      <c r="P11" s="4">
        <f t="shared" si="0"/>
        <v>2037</v>
      </c>
      <c r="Q11" s="4">
        <f t="shared" si="0"/>
        <v>2038</v>
      </c>
      <c r="R11" s="4">
        <f t="shared" si="0"/>
        <v>2039</v>
      </c>
      <c r="S11" s="4">
        <f t="shared" si="0"/>
        <v>2040</v>
      </c>
      <c r="T11" s="4">
        <f t="shared" si="0"/>
        <v>2041</v>
      </c>
      <c r="U11" s="4">
        <f t="shared" si="0"/>
        <v>2042</v>
      </c>
      <c r="V11" s="4">
        <f t="shared" si="0"/>
        <v>2043</v>
      </c>
      <c r="W11" s="4">
        <f t="shared" si="0"/>
        <v>2044</v>
      </c>
    </row>
    <row r="12" spans="2:23" s="2" customFormat="1" ht="20.399999999999999" customHeight="1" x14ac:dyDescent="0.3">
      <c r="B12" s="14" t="s">
        <v>8</v>
      </c>
      <c r="C12" s="15">
        <v>0</v>
      </c>
      <c r="D12" s="15">
        <f>C15</f>
        <v>6000</v>
      </c>
      <c r="E12" s="15">
        <f t="shared" ref="E12:W12" si="1">D15</f>
        <v>6000</v>
      </c>
      <c r="F12" s="15">
        <f t="shared" si="1"/>
        <v>6000</v>
      </c>
      <c r="G12" s="15">
        <f t="shared" si="1"/>
        <v>6000</v>
      </c>
      <c r="H12" s="15">
        <f t="shared" si="1"/>
        <v>6000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</row>
    <row r="13" spans="2:23" ht="20.399999999999999" customHeight="1" x14ac:dyDescent="0.3">
      <c r="B13" s="1" t="s">
        <v>9</v>
      </c>
      <c r="C13" s="10">
        <f>C3</f>
        <v>6000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20.399999999999999" customHeight="1" x14ac:dyDescent="0.3">
      <c r="B14" s="1" t="s">
        <v>11</v>
      </c>
      <c r="C14" s="10"/>
      <c r="D14" s="10"/>
      <c r="E14" s="10"/>
      <c r="F14" s="10"/>
      <c r="G14" s="10"/>
      <c r="H14" s="10">
        <f>-C13</f>
        <v>-6000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2:23" s="2" customFormat="1" ht="20.399999999999999" customHeight="1" x14ac:dyDescent="0.3">
      <c r="B15" s="14" t="s">
        <v>10</v>
      </c>
      <c r="C15" s="15">
        <f>SUM(C12:C14)</f>
        <v>6000</v>
      </c>
      <c r="D15" s="15">
        <f t="shared" ref="D15:W15" si="2">SUM(D12:D14)</f>
        <v>6000</v>
      </c>
      <c r="E15" s="15">
        <f t="shared" si="2"/>
        <v>6000</v>
      </c>
      <c r="F15" s="15">
        <f t="shared" si="2"/>
        <v>6000</v>
      </c>
      <c r="G15" s="15">
        <f t="shared" si="2"/>
        <v>6000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</row>
    <row r="16" spans="2:23" ht="20.399999999999999" customHeight="1" x14ac:dyDescent="0.3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4" ht="20.399999999999999" customHeight="1" x14ac:dyDescent="0.3">
      <c r="B17" s="4" t="s">
        <v>12</v>
      </c>
      <c r="C17" s="4">
        <f>C11</f>
        <v>2024</v>
      </c>
      <c r="D17" s="4">
        <f t="shared" ref="D17:W17" si="3">D11</f>
        <v>2025</v>
      </c>
      <c r="E17" s="4">
        <f t="shared" si="3"/>
        <v>2026</v>
      </c>
      <c r="F17" s="4">
        <f t="shared" si="3"/>
        <v>2027</v>
      </c>
      <c r="G17" s="4">
        <f t="shared" si="3"/>
        <v>2028</v>
      </c>
      <c r="H17" s="4">
        <f t="shared" si="3"/>
        <v>2029</v>
      </c>
      <c r="I17" s="4">
        <f t="shared" si="3"/>
        <v>2030</v>
      </c>
      <c r="J17" s="4">
        <f t="shared" si="3"/>
        <v>2031</v>
      </c>
      <c r="K17" s="4">
        <f t="shared" si="3"/>
        <v>2032</v>
      </c>
      <c r="L17" s="4">
        <f t="shared" si="3"/>
        <v>2033</v>
      </c>
      <c r="M17" s="4">
        <f t="shared" si="3"/>
        <v>2034</v>
      </c>
      <c r="N17" s="4">
        <f t="shared" si="3"/>
        <v>2035</v>
      </c>
      <c r="O17" s="4">
        <f t="shared" si="3"/>
        <v>2036</v>
      </c>
      <c r="P17" s="4">
        <f t="shared" si="3"/>
        <v>2037</v>
      </c>
      <c r="Q17" s="4">
        <f t="shared" si="3"/>
        <v>2038</v>
      </c>
      <c r="R17" s="4">
        <f t="shared" si="3"/>
        <v>2039</v>
      </c>
      <c r="S17" s="4">
        <f t="shared" si="3"/>
        <v>2040</v>
      </c>
      <c r="T17" s="4">
        <f t="shared" si="3"/>
        <v>2041</v>
      </c>
      <c r="U17" s="4">
        <f t="shared" si="3"/>
        <v>2042</v>
      </c>
      <c r="V17" s="4">
        <f t="shared" si="3"/>
        <v>2043</v>
      </c>
      <c r="W17" s="4">
        <f t="shared" si="3"/>
        <v>2044</v>
      </c>
      <c r="X17" s="4" t="s">
        <v>35</v>
      </c>
    </row>
    <row r="18" spans="1:24" ht="20.399999999999999" customHeight="1" x14ac:dyDescent="0.3">
      <c r="B18" s="1" t="s">
        <v>13</v>
      </c>
      <c r="C18" s="11"/>
      <c r="D18" s="11">
        <f>D12*$C$7</f>
        <v>180</v>
      </c>
      <c r="E18" s="11">
        <f t="shared" ref="E18:G18" si="4">E12*$C$7</f>
        <v>180</v>
      </c>
      <c r="F18" s="11">
        <f t="shared" si="4"/>
        <v>180</v>
      </c>
      <c r="G18" s="11">
        <f t="shared" si="4"/>
        <v>180</v>
      </c>
      <c r="H18" s="11">
        <f t="shared" ref="H18:W18" si="5">H12*$C$7</f>
        <v>180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1">
        <f t="shared" si="5"/>
        <v>0</v>
      </c>
      <c r="P18" s="11">
        <f t="shared" si="5"/>
        <v>0</v>
      </c>
      <c r="Q18" s="11">
        <f t="shared" si="5"/>
        <v>0</v>
      </c>
      <c r="R18" s="11">
        <f t="shared" si="5"/>
        <v>0</v>
      </c>
      <c r="S18" s="11">
        <f t="shared" si="5"/>
        <v>0</v>
      </c>
      <c r="T18" s="11">
        <f t="shared" si="5"/>
        <v>0</v>
      </c>
      <c r="U18" s="11">
        <f t="shared" si="5"/>
        <v>0</v>
      </c>
      <c r="V18" s="11">
        <f t="shared" si="5"/>
        <v>0</v>
      </c>
      <c r="W18" s="11">
        <f t="shared" si="5"/>
        <v>0</v>
      </c>
      <c r="X18" s="11">
        <f t="shared" ref="X18:X20" si="6">SUM(D18:W18)</f>
        <v>900</v>
      </c>
    </row>
    <row r="19" spans="1:24" ht="20.399999999999999" customHeight="1" x14ac:dyDescent="0.3">
      <c r="A19" s="7">
        <v>0.25</v>
      </c>
      <c r="B19" s="1" t="s">
        <v>14</v>
      </c>
      <c r="C19" s="11"/>
      <c r="D19" s="11">
        <f>D18*-$A$19</f>
        <v>-45</v>
      </c>
      <c r="E19" s="11">
        <f t="shared" ref="E19:H19" si="7">E18*-$A$19</f>
        <v>-45</v>
      </c>
      <c r="F19" s="11">
        <f t="shared" si="7"/>
        <v>-45</v>
      </c>
      <c r="G19" s="11">
        <f t="shared" si="7"/>
        <v>-45</v>
      </c>
      <c r="H19" s="11">
        <f t="shared" si="7"/>
        <v>-45</v>
      </c>
      <c r="I19" s="11">
        <f t="shared" ref="I19" si="8">I18*-$A$19</f>
        <v>0</v>
      </c>
      <c r="J19" s="11">
        <f t="shared" ref="J19" si="9">J18*-$A$19</f>
        <v>0</v>
      </c>
      <c r="K19" s="11">
        <f t="shared" ref="K19" si="10">K18*-$A$19</f>
        <v>0</v>
      </c>
      <c r="L19" s="11">
        <f t="shared" ref="L19" si="11">L18*-$A$19</f>
        <v>0</v>
      </c>
      <c r="M19" s="11">
        <f t="shared" ref="M19" si="12">M18*-$A$19</f>
        <v>0</v>
      </c>
      <c r="N19" s="11">
        <f t="shared" ref="N19" si="13">N18*-$A$19</f>
        <v>0</v>
      </c>
      <c r="O19" s="11">
        <f t="shared" ref="O19" si="14">O18*-$A$19</f>
        <v>0</v>
      </c>
      <c r="P19" s="11">
        <f t="shared" ref="P19" si="15">P18*-$A$19</f>
        <v>0</v>
      </c>
      <c r="Q19" s="11">
        <f t="shared" ref="Q19" si="16">Q18*-$A$19</f>
        <v>0</v>
      </c>
      <c r="R19" s="11">
        <f t="shared" ref="R19" si="17">R18*-$A$19</f>
        <v>0</v>
      </c>
      <c r="S19" s="11">
        <f t="shared" ref="S19" si="18">S18*-$A$19</f>
        <v>0</v>
      </c>
      <c r="T19" s="11">
        <f t="shared" ref="T19" si="19">T18*-$A$19</f>
        <v>0</v>
      </c>
      <c r="U19" s="11">
        <f t="shared" ref="U19" si="20">U18*-$A$19</f>
        <v>0</v>
      </c>
      <c r="V19" s="11">
        <f t="shared" ref="V19" si="21">V18*-$A$19</f>
        <v>0</v>
      </c>
      <c r="W19" s="11">
        <f t="shared" ref="W19" si="22">W18*-$A$19</f>
        <v>0</v>
      </c>
      <c r="X19" s="11">
        <f t="shared" si="6"/>
        <v>-225</v>
      </c>
    </row>
    <row r="20" spans="1:24" ht="20.399999999999999" customHeight="1" x14ac:dyDescent="0.3">
      <c r="A20" s="7">
        <v>5.5E-2</v>
      </c>
      <c r="B20" s="1" t="s">
        <v>15</v>
      </c>
      <c r="C20" s="11"/>
      <c r="D20" s="11">
        <f>D19*$A$20</f>
        <v>-2.4750000000000001</v>
      </c>
      <c r="E20" s="11">
        <f t="shared" ref="E20:H20" si="23">E19*$A$20</f>
        <v>-2.4750000000000001</v>
      </c>
      <c r="F20" s="11">
        <f t="shared" si="23"/>
        <v>-2.4750000000000001</v>
      </c>
      <c r="G20" s="11">
        <f t="shared" si="23"/>
        <v>-2.4750000000000001</v>
      </c>
      <c r="H20" s="11">
        <f t="shared" si="23"/>
        <v>-2.4750000000000001</v>
      </c>
      <c r="I20" s="11">
        <f t="shared" ref="I20" si="24">I19*$A$20</f>
        <v>0</v>
      </c>
      <c r="J20" s="11">
        <f t="shared" ref="J20" si="25">J19*$A$20</f>
        <v>0</v>
      </c>
      <c r="K20" s="11">
        <f t="shared" ref="K20" si="26">K19*$A$20</f>
        <v>0</v>
      </c>
      <c r="L20" s="11">
        <f t="shared" ref="L20" si="27">L19*$A$20</f>
        <v>0</v>
      </c>
      <c r="M20" s="11">
        <f t="shared" ref="M20" si="28">M19*$A$20</f>
        <v>0</v>
      </c>
      <c r="N20" s="11">
        <f t="shared" ref="N20" si="29">N19*$A$20</f>
        <v>0</v>
      </c>
      <c r="O20" s="11">
        <f t="shared" ref="O20" si="30">O19*$A$20</f>
        <v>0</v>
      </c>
      <c r="P20" s="11">
        <f t="shared" ref="P20" si="31">P19*$A$20</f>
        <v>0</v>
      </c>
      <c r="Q20" s="11">
        <f t="shared" ref="Q20" si="32">Q19*$A$20</f>
        <v>0</v>
      </c>
      <c r="R20" s="11">
        <f t="shared" ref="R20" si="33">R19*$A$20</f>
        <v>0</v>
      </c>
      <c r="S20" s="11">
        <f t="shared" ref="S20" si="34">S19*$A$20</f>
        <v>0</v>
      </c>
      <c r="T20" s="11">
        <f t="shared" ref="T20" si="35">T19*$A$20</f>
        <v>0</v>
      </c>
      <c r="U20" s="11">
        <f t="shared" ref="U20" si="36">U19*$A$20</f>
        <v>0</v>
      </c>
      <c r="V20" s="11">
        <f t="shared" ref="V20" si="37">V19*$A$20</f>
        <v>0</v>
      </c>
      <c r="W20" s="11">
        <f t="shared" ref="W20" si="38">W19*$A$20</f>
        <v>0</v>
      </c>
      <c r="X20" s="11">
        <f t="shared" si="6"/>
        <v>-12.375</v>
      </c>
    </row>
    <row r="21" spans="1:24" ht="20.399999999999999" customHeight="1" x14ac:dyDescent="0.3">
      <c r="A21" s="7"/>
      <c r="B21" s="1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20.399999999999999" customHeight="1" x14ac:dyDescent="0.3">
      <c r="B22" s="14" t="s">
        <v>33</v>
      </c>
      <c r="C22" s="15"/>
      <c r="D22" s="16">
        <f>SUM(D18:D21)</f>
        <v>132.52500000000001</v>
      </c>
      <c r="E22" s="16">
        <f t="shared" ref="E22:H22" si="39">SUM(E18:E21)</f>
        <v>132.52500000000001</v>
      </c>
      <c r="F22" s="16">
        <f t="shared" si="39"/>
        <v>132.52500000000001</v>
      </c>
      <c r="G22" s="16">
        <f t="shared" si="39"/>
        <v>132.52500000000001</v>
      </c>
      <c r="H22" s="16">
        <f t="shared" si="39"/>
        <v>132.52500000000001</v>
      </c>
      <c r="I22" s="16">
        <f t="shared" ref="I22" si="40">SUM(I18:I21)</f>
        <v>0</v>
      </c>
      <c r="J22" s="16">
        <f t="shared" ref="J22" si="41">SUM(J18:J21)</f>
        <v>0</v>
      </c>
      <c r="K22" s="16">
        <f t="shared" ref="K22" si="42">SUM(K18:K21)</f>
        <v>0</v>
      </c>
      <c r="L22" s="16">
        <f t="shared" ref="L22" si="43">SUM(L18:L21)</f>
        <v>0</v>
      </c>
      <c r="M22" s="16">
        <f t="shared" ref="M22" si="44">SUM(M18:M21)</f>
        <v>0</v>
      </c>
      <c r="N22" s="16">
        <f t="shared" ref="N22" si="45">SUM(N18:N21)</f>
        <v>0</v>
      </c>
      <c r="O22" s="16">
        <f t="shared" ref="O22" si="46">SUM(O18:O21)</f>
        <v>0</v>
      </c>
      <c r="P22" s="16">
        <f t="shared" ref="P22" si="47">SUM(P18:P21)</f>
        <v>0</v>
      </c>
      <c r="Q22" s="16">
        <f t="shared" ref="Q22" si="48">SUM(Q18:Q21)</f>
        <v>0</v>
      </c>
      <c r="R22" s="16">
        <f t="shared" ref="R22" si="49">SUM(R18:R21)</f>
        <v>0</v>
      </c>
      <c r="S22" s="16">
        <f t="shared" ref="S22" si="50">SUM(S18:S21)</f>
        <v>0</v>
      </c>
      <c r="T22" s="16">
        <f t="shared" ref="T22" si="51">SUM(T18:T21)</f>
        <v>0</v>
      </c>
      <c r="U22" s="16">
        <f t="shared" ref="U22" si="52">SUM(U18:U21)</f>
        <v>0</v>
      </c>
      <c r="V22" s="16">
        <f t="shared" ref="V22" si="53">SUM(V18:V21)</f>
        <v>0</v>
      </c>
      <c r="W22" s="16">
        <f t="shared" ref="W22" si="54">SUM(W18:W21)</f>
        <v>0</v>
      </c>
      <c r="X22" s="16">
        <f>SUM(D22:W22)</f>
        <v>662.625</v>
      </c>
    </row>
    <row r="25" spans="1:24" ht="20.399999999999999" customHeight="1" x14ac:dyDescent="0.3">
      <c r="B25" s="4" t="s">
        <v>17</v>
      </c>
      <c r="D25" s="4" t="s">
        <v>22</v>
      </c>
      <c r="F25" s="4" t="s">
        <v>12</v>
      </c>
    </row>
    <row r="26" spans="1:24" ht="20.399999999999999" customHeight="1" x14ac:dyDescent="0.3">
      <c r="B26" s="4">
        <v>2024</v>
      </c>
      <c r="D26" s="1" t="s">
        <v>5</v>
      </c>
    </row>
    <row r="27" spans="1:24" ht="20.399999999999999" customHeight="1" x14ac:dyDescent="0.3">
      <c r="B27" s="4">
        <f>B26+1</f>
        <v>2025</v>
      </c>
      <c r="D27" s="1" t="s">
        <v>16</v>
      </c>
      <c r="F27" s="1" t="s">
        <v>18</v>
      </c>
    </row>
    <row r="28" spans="1:24" ht="20.399999999999999" customHeight="1" x14ac:dyDescent="0.3">
      <c r="B28" s="4">
        <f t="shared" ref="B28:B31" si="55">B27+1</f>
        <v>2026</v>
      </c>
      <c r="D28" s="1" t="s">
        <v>16</v>
      </c>
      <c r="F28" s="1" t="s">
        <v>19</v>
      </c>
    </row>
    <row r="29" spans="1:24" ht="20.399999999999999" customHeight="1" x14ac:dyDescent="0.3">
      <c r="B29" s="4">
        <f t="shared" si="55"/>
        <v>2027</v>
      </c>
      <c r="D29" s="1" t="s">
        <v>16</v>
      </c>
      <c r="F29" s="1" t="s">
        <v>20</v>
      </c>
    </row>
    <row r="30" spans="1:24" ht="20.399999999999999" customHeight="1" x14ac:dyDescent="0.3">
      <c r="B30" s="4">
        <f t="shared" si="55"/>
        <v>2028</v>
      </c>
      <c r="D30" s="1" t="s">
        <v>16</v>
      </c>
      <c r="E30" s="5"/>
      <c r="F30" s="1" t="s">
        <v>21</v>
      </c>
    </row>
    <row r="31" spans="1:24" ht="20.399999999999999" customHeight="1" x14ac:dyDescent="0.3">
      <c r="B31" s="4">
        <f t="shared" si="55"/>
        <v>2029</v>
      </c>
      <c r="D31" s="1" t="s">
        <v>11</v>
      </c>
      <c r="F31" s="1" t="s">
        <v>23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2F8740-2492-4677-8228-81BEDA12D3D0}">
          <x14:formula1>
            <xm:f>Übersicht!$B$23:$B$32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FA35-27D8-4753-89A8-C88D04A05DF8}">
  <dimension ref="A2:X38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RowHeight="20.399999999999999" customHeight="1" x14ac:dyDescent="0.3"/>
  <cols>
    <col min="1" max="1" width="11.5546875" style="1" customWidth="1"/>
    <col min="2" max="2" width="26.6640625" style="1" bestFit="1" customWidth="1"/>
    <col min="3" max="16384" width="11.5546875" style="1"/>
  </cols>
  <sheetData>
    <row r="2" spans="2:23" ht="20.399999999999999" customHeight="1" x14ac:dyDescent="0.3">
      <c r="B2" s="19" t="s">
        <v>37</v>
      </c>
      <c r="C2" s="20"/>
    </row>
    <row r="3" spans="2:23" ht="20.399999999999999" customHeight="1" x14ac:dyDescent="0.3">
      <c r="B3" s="6" t="s">
        <v>3</v>
      </c>
      <c r="C3" s="18">
        <v>6000</v>
      </c>
      <c r="D3" s="1" t="s">
        <v>41</v>
      </c>
    </row>
    <row r="4" spans="2:23" ht="20.399999999999999" customHeight="1" x14ac:dyDescent="0.3">
      <c r="B4" s="6" t="s">
        <v>6</v>
      </c>
      <c r="C4" s="8">
        <v>45658</v>
      </c>
    </row>
    <row r="5" spans="2:23" ht="20.399999999999999" customHeight="1" x14ac:dyDescent="0.3">
      <c r="B5" s="6" t="s">
        <v>26</v>
      </c>
      <c r="C5" s="8">
        <v>49309</v>
      </c>
    </row>
    <row r="6" spans="2:23" ht="20.399999999999999" customHeight="1" x14ac:dyDescent="0.3">
      <c r="B6" s="6" t="s">
        <v>4</v>
      </c>
      <c r="C6" s="3">
        <v>10</v>
      </c>
    </row>
    <row r="7" spans="2:23" ht="20.399999999999999" customHeight="1" x14ac:dyDescent="0.3">
      <c r="B7" s="6" t="s">
        <v>0</v>
      </c>
      <c r="C7" s="9">
        <v>3.5000000000000003E-2</v>
      </c>
      <c r="D7" s="1" t="s">
        <v>34</v>
      </c>
      <c r="H7" s="5"/>
      <c r="I7" s="5"/>
    </row>
    <row r="8" spans="2:23" ht="20.399999999999999" customHeight="1" x14ac:dyDescent="0.3">
      <c r="B8" s="21" t="s">
        <v>40</v>
      </c>
      <c r="C8" s="22">
        <f>X22</f>
        <v>1082.2875000000004</v>
      </c>
      <c r="H8" s="5"/>
      <c r="I8" s="5"/>
    </row>
    <row r="9" spans="2:23" ht="20.399999999999999" customHeight="1" x14ac:dyDescent="0.3">
      <c r="B9" s="6" t="s">
        <v>1</v>
      </c>
      <c r="C9" s="17" t="s">
        <v>29</v>
      </c>
    </row>
    <row r="10" spans="2:23" ht="20.399999999999999" customHeight="1" x14ac:dyDescent="0.3">
      <c r="B10" s="6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</row>
    <row r="11" spans="2:23" ht="20.399999999999999" customHeight="1" x14ac:dyDescent="0.3">
      <c r="B11" s="4" t="s">
        <v>7</v>
      </c>
      <c r="C11" s="4">
        <v>2024</v>
      </c>
      <c r="D11" s="4">
        <f>C11+1</f>
        <v>2025</v>
      </c>
      <c r="E11" s="4">
        <f t="shared" ref="E11:W11" si="0">D11+1</f>
        <v>2026</v>
      </c>
      <c r="F11" s="4">
        <f t="shared" si="0"/>
        <v>2027</v>
      </c>
      <c r="G11" s="4">
        <f t="shared" si="0"/>
        <v>2028</v>
      </c>
      <c r="H11" s="4">
        <f t="shared" si="0"/>
        <v>2029</v>
      </c>
      <c r="I11" s="4">
        <f t="shared" si="0"/>
        <v>2030</v>
      </c>
      <c r="J11" s="4">
        <f t="shared" si="0"/>
        <v>2031</v>
      </c>
      <c r="K11" s="4">
        <f t="shared" si="0"/>
        <v>2032</v>
      </c>
      <c r="L11" s="4">
        <f t="shared" si="0"/>
        <v>2033</v>
      </c>
      <c r="M11" s="4">
        <f t="shared" si="0"/>
        <v>2034</v>
      </c>
      <c r="N11" s="4">
        <f t="shared" si="0"/>
        <v>2035</v>
      </c>
      <c r="O11" s="4">
        <f t="shared" si="0"/>
        <v>2036</v>
      </c>
      <c r="P11" s="4">
        <f t="shared" si="0"/>
        <v>2037</v>
      </c>
      <c r="Q11" s="4">
        <f t="shared" si="0"/>
        <v>2038</v>
      </c>
      <c r="R11" s="4">
        <f t="shared" si="0"/>
        <v>2039</v>
      </c>
      <c r="S11" s="4">
        <f t="shared" si="0"/>
        <v>2040</v>
      </c>
      <c r="T11" s="4">
        <f t="shared" si="0"/>
        <v>2041</v>
      </c>
      <c r="U11" s="4">
        <f t="shared" si="0"/>
        <v>2042</v>
      </c>
      <c r="V11" s="4">
        <f t="shared" si="0"/>
        <v>2043</v>
      </c>
      <c r="W11" s="4">
        <f t="shared" si="0"/>
        <v>2044</v>
      </c>
    </row>
    <row r="12" spans="2:23" s="2" customFormat="1" ht="20.399999999999999" customHeight="1" x14ac:dyDescent="0.3">
      <c r="B12" s="14" t="s">
        <v>8</v>
      </c>
      <c r="C12" s="15">
        <v>0</v>
      </c>
      <c r="D12" s="15">
        <f>C15</f>
        <v>0</v>
      </c>
      <c r="E12" s="15">
        <f t="shared" ref="E12:W12" si="1">D15</f>
        <v>6000</v>
      </c>
      <c r="F12" s="15">
        <f t="shared" si="1"/>
        <v>6000</v>
      </c>
      <c r="G12" s="15">
        <f t="shared" si="1"/>
        <v>6000</v>
      </c>
      <c r="H12" s="15">
        <f t="shared" si="1"/>
        <v>5142.8571428571431</v>
      </c>
      <c r="I12" s="15">
        <f t="shared" si="1"/>
        <v>4285.7142857142862</v>
      </c>
      <c r="J12" s="15">
        <f t="shared" si="1"/>
        <v>3428.5714285714294</v>
      </c>
      <c r="K12" s="15">
        <f t="shared" si="1"/>
        <v>2571.4285714285725</v>
      </c>
      <c r="L12" s="15">
        <f t="shared" si="1"/>
        <v>1714.2857142857154</v>
      </c>
      <c r="M12" s="15">
        <f t="shared" si="1"/>
        <v>857.14285714285825</v>
      </c>
      <c r="N12" s="15">
        <f t="shared" si="1"/>
        <v>1.1368683772161603E-12</v>
      </c>
      <c r="O12" s="15">
        <f t="shared" si="1"/>
        <v>1.1368683772161603E-12</v>
      </c>
      <c r="P12" s="15">
        <f t="shared" si="1"/>
        <v>1.1368683772161603E-12</v>
      </c>
      <c r="Q12" s="15">
        <f t="shared" si="1"/>
        <v>1.1368683772161603E-12</v>
      </c>
      <c r="R12" s="15">
        <f t="shared" si="1"/>
        <v>1.1368683772161603E-12</v>
      </c>
      <c r="S12" s="15">
        <f t="shared" si="1"/>
        <v>1.1368683772161603E-12</v>
      </c>
      <c r="T12" s="15">
        <f t="shared" si="1"/>
        <v>1.1368683772161603E-12</v>
      </c>
      <c r="U12" s="15">
        <f t="shared" si="1"/>
        <v>1.1368683772161603E-12</v>
      </c>
      <c r="V12" s="15">
        <f t="shared" si="1"/>
        <v>1.1368683772161603E-12</v>
      </c>
      <c r="W12" s="15">
        <f t="shared" si="1"/>
        <v>1.1368683772161603E-12</v>
      </c>
    </row>
    <row r="13" spans="2:23" ht="20.399999999999999" customHeight="1" x14ac:dyDescent="0.3">
      <c r="B13" s="1" t="s">
        <v>9</v>
      </c>
      <c r="C13" s="10"/>
      <c r="D13" s="10">
        <f>C3</f>
        <v>6000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20.399999999999999" customHeight="1" x14ac:dyDescent="0.3">
      <c r="B14" s="1" t="s">
        <v>11</v>
      </c>
      <c r="C14" s="10"/>
      <c r="D14" s="10"/>
      <c r="E14" s="10"/>
      <c r="F14" s="10"/>
      <c r="G14" s="10">
        <f>-$D$13/7</f>
        <v>-857.14285714285711</v>
      </c>
      <c r="H14" s="10">
        <f>-$D$13/7</f>
        <v>-857.14285714285711</v>
      </c>
      <c r="I14" s="10">
        <f t="shared" ref="I14:M14" si="2">-$D$13/7</f>
        <v>-857.14285714285711</v>
      </c>
      <c r="J14" s="10">
        <f t="shared" si="2"/>
        <v>-857.14285714285711</v>
      </c>
      <c r="K14" s="10">
        <f t="shared" si="2"/>
        <v>-857.14285714285711</v>
      </c>
      <c r="L14" s="10">
        <f t="shared" si="2"/>
        <v>-857.14285714285711</v>
      </c>
      <c r="M14" s="10">
        <f t="shared" si="2"/>
        <v>-857.14285714285711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2:23" s="2" customFormat="1" ht="20.399999999999999" customHeight="1" x14ac:dyDescent="0.3">
      <c r="B15" s="14" t="s">
        <v>10</v>
      </c>
      <c r="C15" s="15">
        <f>SUM(C12:C14)</f>
        <v>0</v>
      </c>
      <c r="D15" s="15">
        <f t="shared" ref="D15:W15" si="3">SUM(D12:D14)</f>
        <v>6000</v>
      </c>
      <c r="E15" s="15">
        <f t="shared" si="3"/>
        <v>6000</v>
      </c>
      <c r="F15" s="15">
        <f t="shared" si="3"/>
        <v>6000</v>
      </c>
      <c r="G15" s="15">
        <f t="shared" si="3"/>
        <v>5142.8571428571431</v>
      </c>
      <c r="H15" s="15">
        <f t="shared" si="3"/>
        <v>4285.7142857142862</v>
      </c>
      <c r="I15" s="15">
        <f t="shared" si="3"/>
        <v>3428.5714285714294</v>
      </c>
      <c r="J15" s="15">
        <f t="shared" si="3"/>
        <v>2571.4285714285725</v>
      </c>
      <c r="K15" s="15">
        <f t="shared" si="3"/>
        <v>1714.2857142857154</v>
      </c>
      <c r="L15" s="15">
        <f t="shared" si="3"/>
        <v>857.14285714285825</v>
      </c>
      <c r="M15" s="15">
        <f t="shared" si="3"/>
        <v>1.1368683772161603E-12</v>
      </c>
      <c r="N15" s="15">
        <f t="shared" si="3"/>
        <v>1.1368683772161603E-12</v>
      </c>
      <c r="O15" s="15">
        <f t="shared" si="3"/>
        <v>1.1368683772161603E-12</v>
      </c>
      <c r="P15" s="15">
        <f t="shared" si="3"/>
        <v>1.1368683772161603E-12</v>
      </c>
      <c r="Q15" s="15">
        <f t="shared" si="3"/>
        <v>1.1368683772161603E-12</v>
      </c>
      <c r="R15" s="15">
        <f t="shared" si="3"/>
        <v>1.1368683772161603E-12</v>
      </c>
      <c r="S15" s="15">
        <f t="shared" si="3"/>
        <v>1.1368683772161603E-12</v>
      </c>
      <c r="T15" s="15">
        <f t="shared" si="3"/>
        <v>1.1368683772161603E-12</v>
      </c>
      <c r="U15" s="15">
        <f t="shared" si="3"/>
        <v>1.1368683772161603E-12</v>
      </c>
      <c r="V15" s="15">
        <f t="shared" si="3"/>
        <v>1.1368683772161603E-12</v>
      </c>
      <c r="W15" s="15">
        <f t="shared" si="3"/>
        <v>1.1368683772161603E-12</v>
      </c>
    </row>
    <row r="16" spans="2:23" ht="20.399999999999999" customHeight="1" x14ac:dyDescent="0.3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4" ht="20.399999999999999" customHeight="1" x14ac:dyDescent="0.3">
      <c r="B17" s="4" t="s">
        <v>12</v>
      </c>
      <c r="C17" s="4">
        <f>C11</f>
        <v>2024</v>
      </c>
      <c r="D17" s="4">
        <f t="shared" ref="D17:W17" si="4">D11</f>
        <v>2025</v>
      </c>
      <c r="E17" s="4">
        <f t="shared" si="4"/>
        <v>2026</v>
      </c>
      <c r="F17" s="4">
        <f t="shared" si="4"/>
        <v>2027</v>
      </c>
      <c r="G17" s="4">
        <f t="shared" si="4"/>
        <v>2028</v>
      </c>
      <c r="H17" s="4">
        <f t="shared" si="4"/>
        <v>2029</v>
      </c>
      <c r="I17" s="4">
        <f t="shared" si="4"/>
        <v>2030</v>
      </c>
      <c r="J17" s="4">
        <f t="shared" si="4"/>
        <v>2031</v>
      </c>
      <c r="K17" s="4">
        <f t="shared" si="4"/>
        <v>2032</v>
      </c>
      <c r="L17" s="4">
        <f t="shared" si="4"/>
        <v>2033</v>
      </c>
      <c r="M17" s="4">
        <f t="shared" si="4"/>
        <v>2034</v>
      </c>
      <c r="N17" s="4">
        <f t="shared" si="4"/>
        <v>2035</v>
      </c>
      <c r="O17" s="4">
        <f t="shared" si="4"/>
        <v>2036</v>
      </c>
      <c r="P17" s="4">
        <f t="shared" si="4"/>
        <v>2037</v>
      </c>
      <c r="Q17" s="4">
        <f t="shared" si="4"/>
        <v>2038</v>
      </c>
      <c r="R17" s="4">
        <f t="shared" si="4"/>
        <v>2039</v>
      </c>
      <c r="S17" s="4">
        <f t="shared" si="4"/>
        <v>2040</v>
      </c>
      <c r="T17" s="4">
        <f t="shared" si="4"/>
        <v>2041</v>
      </c>
      <c r="U17" s="4">
        <f t="shared" si="4"/>
        <v>2042</v>
      </c>
      <c r="V17" s="4">
        <f t="shared" si="4"/>
        <v>2043</v>
      </c>
      <c r="W17" s="4">
        <f t="shared" si="4"/>
        <v>2044</v>
      </c>
      <c r="X17" s="4" t="s">
        <v>35</v>
      </c>
    </row>
    <row r="18" spans="1:24" ht="20.399999999999999" customHeight="1" x14ac:dyDescent="0.3">
      <c r="B18" s="1" t="s">
        <v>13</v>
      </c>
      <c r="C18" s="11"/>
      <c r="D18" s="11">
        <f>(D13*$C$7)+(D12*$C$7)</f>
        <v>210.00000000000003</v>
      </c>
      <c r="E18" s="11">
        <f t="shared" ref="E18:W18" si="5">(E13*$C$7)+(E12*$C$7)</f>
        <v>210.00000000000003</v>
      </c>
      <c r="F18" s="11">
        <f t="shared" si="5"/>
        <v>210.00000000000003</v>
      </c>
      <c r="G18" s="11">
        <f t="shared" si="5"/>
        <v>210.00000000000003</v>
      </c>
      <c r="H18" s="11">
        <f t="shared" si="5"/>
        <v>180.00000000000003</v>
      </c>
      <c r="I18" s="11">
        <f t="shared" si="5"/>
        <v>150.00000000000003</v>
      </c>
      <c r="J18" s="11">
        <f t="shared" si="5"/>
        <v>120.00000000000004</v>
      </c>
      <c r="K18" s="11">
        <f t="shared" si="5"/>
        <v>90.000000000000043</v>
      </c>
      <c r="L18" s="11">
        <f t="shared" si="5"/>
        <v>60.000000000000043</v>
      </c>
      <c r="M18" s="11">
        <f t="shared" si="5"/>
        <v>30.000000000000043</v>
      </c>
      <c r="N18" s="11">
        <f t="shared" si="5"/>
        <v>3.9790393202565614E-14</v>
      </c>
      <c r="O18" s="11">
        <f t="shared" si="5"/>
        <v>3.9790393202565614E-14</v>
      </c>
      <c r="P18" s="11">
        <f t="shared" si="5"/>
        <v>3.9790393202565614E-14</v>
      </c>
      <c r="Q18" s="11">
        <f t="shared" si="5"/>
        <v>3.9790393202565614E-14</v>
      </c>
      <c r="R18" s="11">
        <f t="shared" si="5"/>
        <v>3.9790393202565614E-14</v>
      </c>
      <c r="S18" s="11">
        <f t="shared" si="5"/>
        <v>3.9790393202565614E-14</v>
      </c>
      <c r="T18" s="11">
        <f t="shared" si="5"/>
        <v>3.9790393202565614E-14</v>
      </c>
      <c r="U18" s="11">
        <f t="shared" si="5"/>
        <v>3.9790393202565614E-14</v>
      </c>
      <c r="V18" s="11">
        <f t="shared" si="5"/>
        <v>3.9790393202565614E-14</v>
      </c>
      <c r="W18" s="11">
        <f t="shared" si="5"/>
        <v>3.9790393202565614E-14</v>
      </c>
      <c r="X18" s="11">
        <f t="shared" ref="X18:X20" si="6">SUM(D18:W18)</f>
        <v>1470.0000000000002</v>
      </c>
    </row>
    <row r="19" spans="1:24" ht="20.399999999999999" customHeight="1" x14ac:dyDescent="0.3">
      <c r="A19" s="7">
        <v>0.25</v>
      </c>
      <c r="B19" s="1" t="s">
        <v>14</v>
      </c>
      <c r="C19" s="11"/>
      <c r="D19" s="11">
        <f>D18*-$A$19</f>
        <v>-52.500000000000007</v>
      </c>
      <c r="E19" s="11">
        <f t="shared" ref="E19:W19" si="7">E18*-$A$19</f>
        <v>-52.500000000000007</v>
      </c>
      <c r="F19" s="11">
        <f t="shared" si="7"/>
        <v>-52.500000000000007</v>
      </c>
      <c r="G19" s="11">
        <f t="shared" si="7"/>
        <v>-52.500000000000007</v>
      </c>
      <c r="H19" s="11">
        <f t="shared" si="7"/>
        <v>-45.000000000000007</v>
      </c>
      <c r="I19" s="11">
        <f t="shared" si="7"/>
        <v>-37.500000000000007</v>
      </c>
      <c r="J19" s="11">
        <f t="shared" si="7"/>
        <v>-30.000000000000011</v>
      </c>
      <c r="K19" s="11">
        <f t="shared" si="7"/>
        <v>-22.500000000000011</v>
      </c>
      <c r="L19" s="11">
        <f t="shared" si="7"/>
        <v>-15.000000000000011</v>
      </c>
      <c r="M19" s="11">
        <f t="shared" si="7"/>
        <v>-7.5000000000000107</v>
      </c>
      <c r="N19" s="11">
        <f t="shared" si="7"/>
        <v>-9.9475983006414035E-15</v>
      </c>
      <c r="O19" s="11">
        <f t="shared" si="7"/>
        <v>-9.9475983006414035E-15</v>
      </c>
      <c r="P19" s="11">
        <f t="shared" si="7"/>
        <v>-9.9475983006414035E-15</v>
      </c>
      <c r="Q19" s="11">
        <f t="shared" si="7"/>
        <v>-9.9475983006414035E-15</v>
      </c>
      <c r="R19" s="11">
        <f t="shared" si="7"/>
        <v>-9.9475983006414035E-15</v>
      </c>
      <c r="S19" s="11">
        <f t="shared" si="7"/>
        <v>-9.9475983006414035E-15</v>
      </c>
      <c r="T19" s="11">
        <f t="shared" si="7"/>
        <v>-9.9475983006414035E-15</v>
      </c>
      <c r="U19" s="11">
        <f t="shared" si="7"/>
        <v>-9.9475983006414035E-15</v>
      </c>
      <c r="V19" s="11">
        <f t="shared" si="7"/>
        <v>-9.9475983006414035E-15</v>
      </c>
      <c r="W19" s="11">
        <f t="shared" si="7"/>
        <v>-9.9475983006414035E-15</v>
      </c>
      <c r="X19" s="11">
        <f t="shared" si="6"/>
        <v>-367.50000000000006</v>
      </c>
    </row>
    <row r="20" spans="1:24" ht="20.399999999999999" customHeight="1" x14ac:dyDescent="0.3">
      <c r="A20" s="7">
        <v>5.5E-2</v>
      </c>
      <c r="B20" s="1" t="s">
        <v>15</v>
      </c>
      <c r="C20" s="11"/>
      <c r="D20" s="11">
        <f>D19*$A$20</f>
        <v>-2.8875000000000006</v>
      </c>
      <c r="E20" s="11">
        <f t="shared" ref="E20:W20" si="8">E19*$A$20</f>
        <v>-2.8875000000000006</v>
      </c>
      <c r="F20" s="11">
        <f t="shared" si="8"/>
        <v>-2.8875000000000006</v>
      </c>
      <c r="G20" s="11">
        <f t="shared" si="8"/>
        <v>-2.8875000000000006</v>
      </c>
      <c r="H20" s="11">
        <f t="shared" si="8"/>
        <v>-2.4750000000000005</v>
      </c>
      <c r="I20" s="11">
        <f t="shared" si="8"/>
        <v>-2.0625000000000004</v>
      </c>
      <c r="J20" s="11">
        <f t="shared" si="8"/>
        <v>-1.6500000000000006</v>
      </c>
      <c r="K20" s="11">
        <f t="shared" si="8"/>
        <v>-1.2375000000000005</v>
      </c>
      <c r="L20" s="11">
        <f t="shared" si="8"/>
        <v>-0.82500000000000062</v>
      </c>
      <c r="M20" s="11">
        <f t="shared" si="8"/>
        <v>-0.41250000000000059</v>
      </c>
      <c r="N20" s="11">
        <f t="shared" si="8"/>
        <v>-5.4711790653527723E-16</v>
      </c>
      <c r="O20" s="11">
        <f t="shared" si="8"/>
        <v>-5.4711790653527723E-16</v>
      </c>
      <c r="P20" s="11">
        <f t="shared" si="8"/>
        <v>-5.4711790653527723E-16</v>
      </c>
      <c r="Q20" s="11">
        <f t="shared" si="8"/>
        <v>-5.4711790653527723E-16</v>
      </c>
      <c r="R20" s="11">
        <f t="shared" si="8"/>
        <v>-5.4711790653527723E-16</v>
      </c>
      <c r="S20" s="11">
        <f t="shared" si="8"/>
        <v>-5.4711790653527723E-16</v>
      </c>
      <c r="T20" s="11">
        <f t="shared" si="8"/>
        <v>-5.4711790653527723E-16</v>
      </c>
      <c r="U20" s="11">
        <f t="shared" si="8"/>
        <v>-5.4711790653527723E-16</v>
      </c>
      <c r="V20" s="11">
        <f t="shared" si="8"/>
        <v>-5.4711790653527723E-16</v>
      </c>
      <c r="W20" s="11">
        <f t="shared" si="8"/>
        <v>-5.4711790653527723E-16</v>
      </c>
      <c r="X20" s="11">
        <f t="shared" si="6"/>
        <v>-20.212500000000006</v>
      </c>
    </row>
    <row r="21" spans="1:24" ht="20.399999999999999" customHeight="1" x14ac:dyDescent="0.3">
      <c r="B21" s="1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20.399999999999999" customHeight="1" x14ac:dyDescent="0.3">
      <c r="B22" s="14" t="s">
        <v>33</v>
      </c>
      <c r="C22" s="14"/>
      <c r="D22" s="16">
        <f>SUM(D18:D21)</f>
        <v>154.61250000000004</v>
      </c>
      <c r="E22" s="16">
        <f t="shared" ref="E22:W22" si="9">SUM(E18:E21)</f>
        <v>154.61250000000004</v>
      </c>
      <c r="F22" s="16">
        <f t="shared" si="9"/>
        <v>154.61250000000004</v>
      </c>
      <c r="G22" s="16">
        <f t="shared" si="9"/>
        <v>154.61250000000004</v>
      </c>
      <c r="H22" s="16">
        <f t="shared" si="9"/>
        <v>132.52500000000003</v>
      </c>
      <c r="I22" s="16">
        <f t="shared" si="9"/>
        <v>110.43750000000003</v>
      </c>
      <c r="J22" s="16">
        <f t="shared" si="9"/>
        <v>88.350000000000023</v>
      </c>
      <c r="K22" s="16">
        <f t="shared" si="9"/>
        <v>66.262500000000031</v>
      </c>
      <c r="L22" s="16">
        <f t="shared" si="9"/>
        <v>44.175000000000026</v>
      </c>
      <c r="M22" s="16">
        <f t="shared" si="9"/>
        <v>22.087500000000031</v>
      </c>
      <c r="N22" s="16">
        <f t="shared" si="9"/>
        <v>2.9295676995388932E-14</v>
      </c>
      <c r="O22" s="16">
        <f t="shared" si="9"/>
        <v>2.9295676995388932E-14</v>
      </c>
      <c r="P22" s="16">
        <f t="shared" si="9"/>
        <v>2.9295676995388932E-14</v>
      </c>
      <c r="Q22" s="16">
        <f t="shared" si="9"/>
        <v>2.9295676995388932E-14</v>
      </c>
      <c r="R22" s="16">
        <f t="shared" si="9"/>
        <v>2.9295676995388932E-14</v>
      </c>
      <c r="S22" s="16">
        <f t="shared" si="9"/>
        <v>2.9295676995388932E-14</v>
      </c>
      <c r="T22" s="16">
        <f t="shared" si="9"/>
        <v>2.9295676995388932E-14</v>
      </c>
      <c r="U22" s="16">
        <f t="shared" si="9"/>
        <v>2.9295676995388932E-14</v>
      </c>
      <c r="V22" s="16">
        <f t="shared" si="9"/>
        <v>2.9295676995388932E-14</v>
      </c>
      <c r="W22" s="16">
        <f t="shared" si="9"/>
        <v>2.9295676995388932E-14</v>
      </c>
      <c r="X22" s="16">
        <f>SUM(D22:W22)</f>
        <v>1082.2875000000004</v>
      </c>
    </row>
    <row r="25" spans="1:24" ht="20.399999999999999" customHeight="1" x14ac:dyDescent="0.3">
      <c r="B25" s="4" t="s">
        <v>17</v>
      </c>
      <c r="D25" s="4" t="s">
        <v>22</v>
      </c>
    </row>
    <row r="26" spans="1:24" ht="20.399999999999999" customHeight="1" x14ac:dyDescent="0.3">
      <c r="B26" s="4">
        <v>2025</v>
      </c>
      <c r="C26" s="13"/>
      <c r="D26" s="1" t="s">
        <v>5</v>
      </c>
    </row>
    <row r="27" spans="1:24" ht="20.399999999999999" customHeight="1" x14ac:dyDescent="0.3">
      <c r="B27" s="4">
        <f>B26+1</f>
        <v>2026</v>
      </c>
      <c r="C27" s="13"/>
      <c r="D27" s="1" t="s">
        <v>16</v>
      </c>
    </row>
    <row r="28" spans="1:24" ht="20.399999999999999" customHeight="1" x14ac:dyDescent="0.3">
      <c r="B28" s="4">
        <f t="shared" ref="B28:B35" si="10">B27+1</f>
        <v>2027</v>
      </c>
      <c r="C28" s="13"/>
      <c r="D28" s="1" t="s">
        <v>16</v>
      </c>
    </row>
    <row r="29" spans="1:24" ht="20.399999999999999" customHeight="1" x14ac:dyDescent="0.3">
      <c r="B29" s="4">
        <f t="shared" si="10"/>
        <v>2028</v>
      </c>
      <c r="C29" s="13"/>
      <c r="D29" s="1" t="s">
        <v>28</v>
      </c>
    </row>
    <row r="30" spans="1:24" ht="20.399999999999999" customHeight="1" x14ac:dyDescent="0.3">
      <c r="B30" s="4">
        <f t="shared" si="10"/>
        <v>2029</v>
      </c>
      <c r="C30" s="13"/>
      <c r="D30" s="1" t="s">
        <v>27</v>
      </c>
      <c r="E30" s="5"/>
    </row>
    <row r="31" spans="1:24" ht="20.399999999999999" customHeight="1" x14ac:dyDescent="0.3">
      <c r="B31" s="4">
        <f t="shared" si="10"/>
        <v>2030</v>
      </c>
      <c r="D31" s="1" t="s">
        <v>24</v>
      </c>
    </row>
    <row r="32" spans="1:24" ht="20.399999999999999" customHeight="1" x14ac:dyDescent="0.3">
      <c r="B32" s="4">
        <f t="shared" si="10"/>
        <v>2031</v>
      </c>
    </row>
    <row r="33" spans="2:4" ht="20.399999999999999" customHeight="1" x14ac:dyDescent="0.3">
      <c r="B33" s="4">
        <f t="shared" si="10"/>
        <v>2032</v>
      </c>
    </row>
    <row r="34" spans="2:4" ht="20.399999999999999" customHeight="1" x14ac:dyDescent="0.3">
      <c r="B34" s="4">
        <f t="shared" si="10"/>
        <v>2033</v>
      </c>
    </row>
    <row r="35" spans="2:4" ht="20.399999999999999" customHeight="1" x14ac:dyDescent="0.3">
      <c r="B35" s="4">
        <f t="shared" si="10"/>
        <v>2034</v>
      </c>
      <c r="D35" s="1" t="s">
        <v>25</v>
      </c>
    </row>
    <row r="36" spans="2:4" ht="20.399999999999999" customHeight="1" x14ac:dyDescent="0.3">
      <c r="B36" s="4"/>
    </row>
    <row r="37" spans="2:4" ht="20.399999999999999" customHeight="1" x14ac:dyDescent="0.3">
      <c r="B37" s="4"/>
    </row>
    <row r="38" spans="2:4" ht="20.399999999999999" customHeight="1" x14ac:dyDescent="0.3">
      <c r="B38" s="4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5BAF3-0EA3-40F7-982D-2AA47E4FD3F4}">
          <x14:formula1>
            <xm:f>Übersicht!$B$23:$B$32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433D-71A0-4D33-A536-900DF721A52C}">
  <dimension ref="A2:X38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baseColWidth="10" defaultRowHeight="20.399999999999999" customHeight="1" x14ac:dyDescent="0.3"/>
  <cols>
    <col min="1" max="1" width="11.5546875" style="1" customWidth="1"/>
    <col min="2" max="2" width="26.6640625" style="1" bestFit="1" customWidth="1"/>
    <col min="3" max="16384" width="11.5546875" style="1"/>
  </cols>
  <sheetData>
    <row r="2" spans="2:23" ht="20.399999999999999" customHeight="1" x14ac:dyDescent="0.3">
      <c r="B2" s="19" t="s">
        <v>38</v>
      </c>
      <c r="C2" s="20"/>
    </row>
    <row r="3" spans="2:23" ht="20.399999999999999" customHeight="1" x14ac:dyDescent="0.3">
      <c r="B3" s="6" t="s">
        <v>3</v>
      </c>
      <c r="C3" s="18">
        <v>6000</v>
      </c>
      <c r="D3" s="1" t="s">
        <v>41</v>
      </c>
    </row>
    <row r="4" spans="2:23" ht="20.399999999999999" customHeight="1" x14ac:dyDescent="0.3">
      <c r="B4" s="6" t="s">
        <v>6</v>
      </c>
      <c r="C4" s="8">
        <v>45658</v>
      </c>
    </row>
    <row r="5" spans="2:23" ht="20.399999999999999" customHeight="1" x14ac:dyDescent="0.3">
      <c r="B5" s="6" t="s">
        <v>26</v>
      </c>
      <c r="C5" s="8">
        <v>52962</v>
      </c>
    </row>
    <row r="6" spans="2:23" ht="20.399999999999999" customHeight="1" x14ac:dyDescent="0.3">
      <c r="B6" s="6" t="s">
        <v>4</v>
      </c>
      <c r="C6" s="3">
        <v>20</v>
      </c>
    </row>
    <row r="7" spans="2:23" ht="20.399999999999999" customHeight="1" x14ac:dyDescent="0.3">
      <c r="B7" s="6" t="s">
        <v>0</v>
      </c>
      <c r="C7" s="9">
        <v>0.04</v>
      </c>
      <c r="D7" s="1" t="s">
        <v>34</v>
      </c>
      <c r="H7" s="5"/>
      <c r="I7" s="5"/>
    </row>
    <row r="8" spans="2:23" ht="20.399999999999999" customHeight="1" x14ac:dyDescent="0.3">
      <c r="B8" s="21" t="s">
        <v>40</v>
      </c>
      <c r="C8" s="22">
        <f>X22</f>
        <v>2297.1000000000004</v>
      </c>
      <c r="H8" s="5"/>
      <c r="I8" s="5"/>
    </row>
    <row r="9" spans="2:23" ht="20.399999999999999" customHeight="1" x14ac:dyDescent="0.3">
      <c r="B9" s="6" t="s">
        <v>1</v>
      </c>
      <c r="C9" s="17" t="s">
        <v>30</v>
      </c>
    </row>
    <row r="10" spans="2:23" ht="20.399999999999999" customHeight="1" x14ac:dyDescent="0.3">
      <c r="B10" s="6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</row>
    <row r="11" spans="2:23" ht="20.399999999999999" customHeight="1" x14ac:dyDescent="0.3">
      <c r="B11" s="4" t="s">
        <v>7</v>
      </c>
      <c r="C11" s="4">
        <v>2024</v>
      </c>
      <c r="D11" s="4">
        <f>C11+1</f>
        <v>2025</v>
      </c>
      <c r="E11" s="4">
        <f t="shared" ref="E11:W11" si="0">D11+1</f>
        <v>2026</v>
      </c>
      <c r="F11" s="4">
        <f t="shared" si="0"/>
        <v>2027</v>
      </c>
      <c r="G11" s="4">
        <f t="shared" si="0"/>
        <v>2028</v>
      </c>
      <c r="H11" s="4">
        <f t="shared" si="0"/>
        <v>2029</v>
      </c>
      <c r="I11" s="4">
        <f t="shared" si="0"/>
        <v>2030</v>
      </c>
      <c r="J11" s="4">
        <f t="shared" si="0"/>
        <v>2031</v>
      </c>
      <c r="K11" s="4">
        <f t="shared" si="0"/>
        <v>2032</v>
      </c>
      <c r="L11" s="4">
        <f t="shared" si="0"/>
        <v>2033</v>
      </c>
      <c r="M11" s="4">
        <f t="shared" si="0"/>
        <v>2034</v>
      </c>
      <c r="N11" s="4">
        <f t="shared" si="0"/>
        <v>2035</v>
      </c>
      <c r="O11" s="4">
        <f t="shared" si="0"/>
        <v>2036</v>
      </c>
      <c r="P11" s="4">
        <f t="shared" si="0"/>
        <v>2037</v>
      </c>
      <c r="Q11" s="4">
        <f t="shared" si="0"/>
        <v>2038</v>
      </c>
      <c r="R11" s="4">
        <f t="shared" si="0"/>
        <v>2039</v>
      </c>
      <c r="S11" s="4">
        <f t="shared" si="0"/>
        <v>2040</v>
      </c>
      <c r="T11" s="4">
        <f t="shared" si="0"/>
        <v>2041</v>
      </c>
      <c r="U11" s="4">
        <f t="shared" si="0"/>
        <v>2042</v>
      </c>
      <c r="V11" s="4">
        <f t="shared" si="0"/>
        <v>2043</v>
      </c>
      <c r="W11" s="4">
        <f t="shared" si="0"/>
        <v>2044</v>
      </c>
    </row>
    <row r="12" spans="2:23" s="2" customFormat="1" ht="20.399999999999999" customHeight="1" x14ac:dyDescent="0.3">
      <c r="B12" s="14" t="s">
        <v>8</v>
      </c>
      <c r="C12" s="15">
        <v>0</v>
      </c>
      <c r="D12" s="15">
        <f>C15</f>
        <v>0</v>
      </c>
      <c r="E12" s="15">
        <f t="shared" ref="E12:W12" si="1">D15</f>
        <v>6000</v>
      </c>
      <c r="F12" s="15">
        <f t="shared" si="1"/>
        <v>6000</v>
      </c>
      <c r="G12" s="15">
        <f t="shared" si="1"/>
        <v>6000</v>
      </c>
      <c r="H12" s="15">
        <f t="shared" si="1"/>
        <v>6000</v>
      </c>
      <c r="I12" s="15">
        <f t="shared" si="1"/>
        <v>6000</v>
      </c>
      <c r="J12" s="15">
        <f t="shared" si="1"/>
        <v>5600</v>
      </c>
      <c r="K12" s="15">
        <f t="shared" si="1"/>
        <v>5200</v>
      </c>
      <c r="L12" s="15">
        <f t="shared" si="1"/>
        <v>4800</v>
      </c>
      <c r="M12" s="15">
        <f t="shared" si="1"/>
        <v>4400</v>
      </c>
      <c r="N12" s="15">
        <f t="shared" si="1"/>
        <v>4000</v>
      </c>
      <c r="O12" s="15">
        <f t="shared" si="1"/>
        <v>3600</v>
      </c>
      <c r="P12" s="15">
        <f t="shared" si="1"/>
        <v>3200</v>
      </c>
      <c r="Q12" s="15">
        <f t="shared" si="1"/>
        <v>2800</v>
      </c>
      <c r="R12" s="15">
        <f t="shared" si="1"/>
        <v>2400</v>
      </c>
      <c r="S12" s="15">
        <f t="shared" si="1"/>
        <v>2000</v>
      </c>
      <c r="T12" s="15">
        <f t="shared" si="1"/>
        <v>1600</v>
      </c>
      <c r="U12" s="15">
        <f t="shared" si="1"/>
        <v>1200</v>
      </c>
      <c r="V12" s="15">
        <f t="shared" si="1"/>
        <v>800</v>
      </c>
      <c r="W12" s="15">
        <f t="shared" si="1"/>
        <v>400</v>
      </c>
    </row>
    <row r="13" spans="2:23" ht="20.399999999999999" customHeight="1" x14ac:dyDescent="0.3">
      <c r="B13" s="1" t="s">
        <v>9</v>
      </c>
      <c r="C13" s="10"/>
      <c r="D13" s="10">
        <f>C3</f>
        <v>6000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20.399999999999999" customHeight="1" x14ac:dyDescent="0.3">
      <c r="B14" s="1" t="s">
        <v>11</v>
      </c>
      <c r="C14" s="10"/>
      <c r="D14" s="10"/>
      <c r="E14" s="10"/>
      <c r="F14" s="10"/>
      <c r="G14" s="10"/>
      <c r="H14" s="10"/>
      <c r="I14" s="10">
        <f>-$D$13/15</f>
        <v>-400</v>
      </c>
      <c r="J14" s="10">
        <f t="shared" ref="J14:W14" si="2">-$D$13/15</f>
        <v>-400</v>
      </c>
      <c r="K14" s="10">
        <f t="shared" si="2"/>
        <v>-400</v>
      </c>
      <c r="L14" s="10">
        <f t="shared" si="2"/>
        <v>-400</v>
      </c>
      <c r="M14" s="10">
        <f t="shared" si="2"/>
        <v>-400</v>
      </c>
      <c r="N14" s="10">
        <f t="shared" si="2"/>
        <v>-400</v>
      </c>
      <c r="O14" s="10">
        <f t="shared" si="2"/>
        <v>-400</v>
      </c>
      <c r="P14" s="10">
        <f t="shared" si="2"/>
        <v>-400</v>
      </c>
      <c r="Q14" s="10">
        <f t="shared" si="2"/>
        <v>-400</v>
      </c>
      <c r="R14" s="10">
        <f t="shared" si="2"/>
        <v>-400</v>
      </c>
      <c r="S14" s="10">
        <f t="shared" si="2"/>
        <v>-400</v>
      </c>
      <c r="T14" s="10">
        <f t="shared" si="2"/>
        <v>-400</v>
      </c>
      <c r="U14" s="10">
        <f t="shared" si="2"/>
        <v>-400</v>
      </c>
      <c r="V14" s="10">
        <f t="shared" si="2"/>
        <v>-400</v>
      </c>
      <c r="W14" s="10">
        <f t="shared" si="2"/>
        <v>-400</v>
      </c>
    </row>
    <row r="15" spans="2:23" s="2" customFormat="1" ht="20.399999999999999" customHeight="1" x14ac:dyDescent="0.3">
      <c r="B15" s="14" t="s">
        <v>10</v>
      </c>
      <c r="C15" s="15">
        <f>SUM(C12:C14)</f>
        <v>0</v>
      </c>
      <c r="D15" s="15">
        <f t="shared" ref="D15:W15" si="3">SUM(D12:D14)</f>
        <v>6000</v>
      </c>
      <c r="E15" s="15">
        <f t="shared" si="3"/>
        <v>6000</v>
      </c>
      <c r="F15" s="15">
        <f t="shared" si="3"/>
        <v>6000</v>
      </c>
      <c r="G15" s="15">
        <f t="shared" si="3"/>
        <v>6000</v>
      </c>
      <c r="H15" s="15">
        <f t="shared" si="3"/>
        <v>6000</v>
      </c>
      <c r="I15" s="15">
        <f t="shared" si="3"/>
        <v>5600</v>
      </c>
      <c r="J15" s="15">
        <f t="shared" si="3"/>
        <v>5200</v>
      </c>
      <c r="K15" s="15">
        <f t="shared" si="3"/>
        <v>4800</v>
      </c>
      <c r="L15" s="15">
        <f t="shared" si="3"/>
        <v>4400</v>
      </c>
      <c r="M15" s="15">
        <f t="shared" si="3"/>
        <v>4000</v>
      </c>
      <c r="N15" s="15">
        <f t="shared" si="3"/>
        <v>3600</v>
      </c>
      <c r="O15" s="15">
        <f t="shared" si="3"/>
        <v>3200</v>
      </c>
      <c r="P15" s="15">
        <f t="shared" si="3"/>
        <v>2800</v>
      </c>
      <c r="Q15" s="15">
        <f t="shared" si="3"/>
        <v>2400</v>
      </c>
      <c r="R15" s="15">
        <f t="shared" si="3"/>
        <v>2000</v>
      </c>
      <c r="S15" s="15">
        <f t="shared" si="3"/>
        <v>1600</v>
      </c>
      <c r="T15" s="15">
        <f t="shared" si="3"/>
        <v>1200</v>
      </c>
      <c r="U15" s="15">
        <f t="shared" si="3"/>
        <v>800</v>
      </c>
      <c r="V15" s="15">
        <f t="shared" si="3"/>
        <v>400</v>
      </c>
      <c r="W15" s="15">
        <f t="shared" si="3"/>
        <v>0</v>
      </c>
    </row>
    <row r="16" spans="2:23" ht="20.399999999999999" customHeight="1" x14ac:dyDescent="0.3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4" ht="20.399999999999999" customHeight="1" x14ac:dyDescent="0.3">
      <c r="B17" s="4" t="s">
        <v>12</v>
      </c>
      <c r="C17" s="4">
        <f>C11</f>
        <v>2024</v>
      </c>
      <c r="D17" s="4">
        <f t="shared" ref="D17:W17" si="4">D11</f>
        <v>2025</v>
      </c>
      <c r="E17" s="4">
        <f t="shared" si="4"/>
        <v>2026</v>
      </c>
      <c r="F17" s="4">
        <f t="shared" si="4"/>
        <v>2027</v>
      </c>
      <c r="G17" s="4">
        <f t="shared" si="4"/>
        <v>2028</v>
      </c>
      <c r="H17" s="4">
        <f t="shared" si="4"/>
        <v>2029</v>
      </c>
      <c r="I17" s="4">
        <f t="shared" si="4"/>
        <v>2030</v>
      </c>
      <c r="J17" s="4">
        <f t="shared" si="4"/>
        <v>2031</v>
      </c>
      <c r="K17" s="4">
        <f t="shared" si="4"/>
        <v>2032</v>
      </c>
      <c r="L17" s="4">
        <f t="shared" si="4"/>
        <v>2033</v>
      </c>
      <c r="M17" s="4">
        <f t="shared" si="4"/>
        <v>2034</v>
      </c>
      <c r="N17" s="4">
        <f t="shared" si="4"/>
        <v>2035</v>
      </c>
      <c r="O17" s="4">
        <f t="shared" si="4"/>
        <v>2036</v>
      </c>
      <c r="P17" s="4">
        <f t="shared" si="4"/>
        <v>2037</v>
      </c>
      <c r="Q17" s="4">
        <f t="shared" si="4"/>
        <v>2038</v>
      </c>
      <c r="R17" s="4">
        <f t="shared" si="4"/>
        <v>2039</v>
      </c>
      <c r="S17" s="4">
        <f t="shared" si="4"/>
        <v>2040</v>
      </c>
      <c r="T17" s="4">
        <f t="shared" si="4"/>
        <v>2041</v>
      </c>
      <c r="U17" s="4">
        <f t="shared" si="4"/>
        <v>2042</v>
      </c>
      <c r="V17" s="4">
        <f t="shared" si="4"/>
        <v>2043</v>
      </c>
      <c r="W17" s="4">
        <f t="shared" si="4"/>
        <v>2044</v>
      </c>
      <c r="X17" s="4" t="s">
        <v>35</v>
      </c>
    </row>
    <row r="18" spans="1:24" ht="20.399999999999999" customHeight="1" x14ac:dyDescent="0.3">
      <c r="B18" s="1" t="s">
        <v>13</v>
      </c>
      <c r="C18" s="11"/>
      <c r="D18" s="11">
        <f>(D13*$C$7)+(D12*$C$7)</f>
        <v>240</v>
      </c>
      <c r="E18" s="11">
        <f t="shared" ref="E18:W18" si="5">(E13*$C$7)+(E12*$C$7)</f>
        <v>240</v>
      </c>
      <c r="F18" s="11">
        <f t="shared" si="5"/>
        <v>240</v>
      </c>
      <c r="G18" s="11">
        <f t="shared" si="5"/>
        <v>240</v>
      </c>
      <c r="H18" s="11">
        <f t="shared" si="5"/>
        <v>240</v>
      </c>
      <c r="I18" s="11">
        <f t="shared" si="5"/>
        <v>240</v>
      </c>
      <c r="J18" s="11">
        <f t="shared" si="5"/>
        <v>224</v>
      </c>
      <c r="K18" s="11">
        <f t="shared" si="5"/>
        <v>208</v>
      </c>
      <c r="L18" s="11">
        <f t="shared" si="5"/>
        <v>192</v>
      </c>
      <c r="M18" s="11">
        <f t="shared" si="5"/>
        <v>176</v>
      </c>
      <c r="N18" s="11">
        <f t="shared" si="5"/>
        <v>160</v>
      </c>
      <c r="O18" s="11">
        <f t="shared" si="5"/>
        <v>144</v>
      </c>
      <c r="P18" s="11">
        <f t="shared" si="5"/>
        <v>128</v>
      </c>
      <c r="Q18" s="11">
        <f t="shared" si="5"/>
        <v>112</v>
      </c>
      <c r="R18" s="11">
        <f t="shared" si="5"/>
        <v>96</v>
      </c>
      <c r="S18" s="11">
        <f t="shared" si="5"/>
        <v>80</v>
      </c>
      <c r="T18" s="11">
        <f t="shared" si="5"/>
        <v>64</v>
      </c>
      <c r="U18" s="11">
        <f t="shared" si="5"/>
        <v>48</v>
      </c>
      <c r="V18" s="11">
        <f t="shared" si="5"/>
        <v>32</v>
      </c>
      <c r="W18" s="11">
        <f t="shared" si="5"/>
        <v>16</v>
      </c>
      <c r="X18" s="11">
        <f t="shared" ref="X18:X20" si="6">SUM(D18:W18)</f>
        <v>3120</v>
      </c>
    </row>
    <row r="19" spans="1:24" ht="20.399999999999999" customHeight="1" x14ac:dyDescent="0.3">
      <c r="A19" s="7">
        <v>0.25</v>
      </c>
      <c r="B19" s="1" t="s">
        <v>14</v>
      </c>
      <c r="C19" s="11"/>
      <c r="D19" s="11">
        <f>D18*-$A$19</f>
        <v>-60</v>
      </c>
      <c r="E19" s="11">
        <f t="shared" ref="E19:W19" si="7">E18*-$A$19</f>
        <v>-60</v>
      </c>
      <c r="F19" s="11">
        <f t="shared" si="7"/>
        <v>-60</v>
      </c>
      <c r="G19" s="11">
        <f t="shared" si="7"/>
        <v>-60</v>
      </c>
      <c r="H19" s="11">
        <f t="shared" si="7"/>
        <v>-60</v>
      </c>
      <c r="I19" s="11">
        <f t="shared" si="7"/>
        <v>-60</v>
      </c>
      <c r="J19" s="11">
        <f t="shared" si="7"/>
        <v>-56</v>
      </c>
      <c r="K19" s="11">
        <f t="shared" si="7"/>
        <v>-52</v>
      </c>
      <c r="L19" s="11">
        <f t="shared" si="7"/>
        <v>-48</v>
      </c>
      <c r="M19" s="11">
        <f t="shared" si="7"/>
        <v>-44</v>
      </c>
      <c r="N19" s="11">
        <f t="shared" si="7"/>
        <v>-40</v>
      </c>
      <c r="O19" s="11">
        <f t="shared" si="7"/>
        <v>-36</v>
      </c>
      <c r="P19" s="11">
        <f t="shared" si="7"/>
        <v>-32</v>
      </c>
      <c r="Q19" s="11">
        <f t="shared" si="7"/>
        <v>-28</v>
      </c>
      <c r="R19" s="11">
        <f t="shared" si="7"/>
        <v>-24</v>
      </c>
      <c r="S19" s="11">
        <f t="shared" si="7"/>
        <v>-20</v>
      </c>
      <c r="T19" s="11">
        <f t="shared" si="7"/>
        <v>-16</v>
      </c>
      <c r="U19" s="11">
        <f t="shared" si="7"/>
        <v>-12</v>
      </c>
      <c r="V19" s="11">
        <f t="shared" si="7"/>
        <v>-8</v>
      </c>
      <c r="W19" s="11">
        <f t="shared" si="7"/>
        <v>-4</v>
      </c>
      <c r="X19" s="11">
        <f t="shared" si="6"/>
        <v>-780</v>
      </c>
    </row>
    <row r="20" spans="1:24" ht="20.399999999999999" customHeight="1" x14ac:dyDescent="0.3">
      <c r="A20" s="7">
        <v>5.5E-2</v>
      </c>
      <c r="B20" s="1" t="s">
        <v>15</v>
      </c>
      <c r="C20" s="11"/>
      <c r="D20" s="11">
        <f>D19*$A$20</f>
        <v>-3.3</v>
      </c>
      <c r="E20" s="11">
        <f t="shared" ref="E20:W20" si="8">E19*$A$20</f>
        <v>-3.3</v>
      </c>
      <c r="F20" s="11">
        <f t="shared" si="8"/>
        <v>-3.3</v>
      </c>
      <c r="G20" s="11">
        <f t="shared" si="8"/>
        <v>-3.3</v>
      </c>
      <c r="H20" s="11">
        <f t="shared" si="8"/>
        <v>-3.3</v>
      </c>
      <c r="I20" s="11">
        <f t="shared" si="8"/>
        <v>-3.3</v>
      </c>
      <c r="J20" s="11">
        <f t="shared" si="8"/>
        <v>-3.08</v>
      </c>
      <c r="K20" s="11">
        <f t="shared" si="8"/>
        <v>-2.86</v>
      </c>
      <c r="L20" s="11">
        <f t="shared" si="8"/>
        <v>-2.64</v>
      </c>
      <c r="M20" s="11">
        <f t="shared" si="8"/>
        <v>-2.42</v>
      </c>
      <c r="N20" s="11">
        <f t="shared" si="8"/>
        <v>-2.2000000000000002</v>
      </c>
      <c r="O20" s="11">
        <f t="shared" si="8"/>
        <v>-1.98</v>
      </c>
      <c r="P20" s="11">
        <f t="shared" si="8"/>
        <v>-1.76</v>
      </c>
      <c r="Q20" s="11">
        <f t="shared" si="8"/>
        <v>-1.54</v>
      </c>
      <c r="R20" s="11">
        <f t="shared" si="8"/>
        <v>-1.32</v>
      </c>
      <c r="S20" s="11">
        <f t="shared" si="8"/>
        <v>-1.1000000000000001</v>
      </c>
      <c r="T20" s="11">
        <f t="shared" si="8"/>
        <v>-0.88</v>
      </c>
      <c r="U20" s="11">
        <f t="shared" si="8"/>
        <v>-0.66</v>
      </c>
      <c r="V20" s="11">
        <f t="shared" si="8"/>
        <v>-0.44</v>
      </c>
      <c r="W20" s="11">
        <f t="shared" si="8"/>
        <v>-0.22</v>
      </c>
      <c r="X20" s="11">
        <f t="shared" si="6"/>
        <v>-42.9</v>
      </c>
    </row>
    <row r="21" spans="1:24" ht="20.399999999999999" customHeight="1" x14ac:dyDescent="0.3">
      <c r="B21" s="1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20.399999999999999" customHeight="1" x14ac:dyDescent="0.3">
      <c r="B22" s="14" t="s">
        <v>33</v>
      </c>
      <c r="C22" s="14"/>
      <c r="D22" s="16">
        <f>SUM(D18:D21)</f>
        <v>176.7</v>
      </c>
      <c r="E22" s="16">
        <f t="shared" ref="E22:W22" si="9">SUM(E18:E21)</f>
        <v>176.7</v>
      </c>
      <c r="F22" s="16">
        <f t="shared" si="9"/>
        <v>176.7</v>
      </c>
      <c r="G22" s="16">
        <f t="shared" si="9"/>
        <v>176.7</v>
      </c>
      <c r="H22" s="16">
        <f t="shared" si="9"/>
        <v>176.7</v>
      </c>
      <c r="I22" s="16">
        <f t="shared" si="9"/>
        <v>176.7</v>
      </c>
      <c r="J22" s="16">
        <f t="shared" si="9"/>
        <v>164.92</v>
      </c>
      <c r="K22" s="16">
        <f t="shared" si="9"/>
        <v>153.13999999999999</v>
      </c>
      <c r="L22" s="16">
        <f t="shared" si="9"/>
        <v>141.36000000000001</v>
      </c>
      <c r="M22" s="16">
        <f t="shared" si="9"/>
        <v>129.58000000000001</v>
      </c>
      <c r="N22" s="16">
        <f t="shared" si="9"/>
        <v>117.8</v>
      </c>
      <c r="O22" s="16">
        <f t="shared" si="9"/>
        <v>106.02</v>
      </c>
      <c r="P22" s="16">
        <f t="shared" si="9"/>
        <v>94.24</v>
      </c>
      <c r="Q22" s="16">
        <f t="shared" si="9"/>
        <v>82.46</v>
      </c>
      <c r="R22" s="16">
        <f t="shared" si="9"/>
        <v>70.680000000000007</v>
      </c>
      <c r="S22" s="16">
        <f t="shared" si="9"/>
        <v>58.9</v>
      </c>
      <c r="T22" s="16">
        <f t="shared" si="9"/>
        <v>47.12</v>
      </c>
      <c r="U22" s="16">
        <f t="shared" si="9"/>
        <v>35.340000000000003</v>
      </c>
      <c r="V22" s="16">
        <f t="shared" si="9"/>
        <v>23.56</v>
      </c>
      <c r="W22" s="16">
        <f t="shared" si="9"/>
        <v>11.78</v>
      </c>
      <c r="X22" s="16">
        <f>SUM(D22:W22)</f>
        <v>2297.1000000000004</v>
      </c>
    </row>
    <row r="25" spans="1:24" ht="20.399999999999999" customHeight="1" x14ac:dyDescent="0.3">
      <c r="B25" s="4" t="s">
        <v>17</v>
      </c>
      <c r="D25" s="4" t="s">
        <v>22</v>
      </c>
    </row>
    <row r="26" spans="1:24" ht="20.399999999999999" customHeight="1" x14ac:dyDescent="0.3">
      <c r="B26" s="4">
        <v>2025</v>
      </c>
      <c r="C26" s="13"/>
      <c r="D26" s="1" t="s">
        <v>5</v>
      </c>
    </row>
    <row r="27" spans="1:24" ht="20.399999999999999" customHeight="1" x14ac:dyDescent="0.3">
      <c r="B27" s="4">
        <f>B26+1</f>
        <v>2026</v>
      </c>
      <c r="C27" s="13"/>
      <c r="D27" s="1" t="s">
        <v>16</v>
      </c>
    </row>
    <row r="28" spans="1:24" ht="20.399999999999999" customHeight="1" x14ac:dyDescent="0.3">
      <c r="B28" s="4">
        <f t="shared" ref="B28:B35" si="10">B27+1</f>
        <v>2027</v>
      </c>
      <c r="C28" s="13"/>
      <c r="D28" s="1" t="s">
        <v>16</v>
      </c>
    </row>
    <row r="29" spans="1:24" ht="20.399999999999999" customHeight="1" x14ac:dyDescent="0.3">
      <c r="B29" s="4">
        <f t="shared" si="10"/>
        <v>2028</v>
      </c>
      <c r="C29" s="13"/>
      <c r="D29" s="1" t="s">
        <v>16</v>
      </c>
    </row>
    <row r="30" spans="1:24" ht="20.399999999999999" customHeight="1" x14ac:dyDescent="0.3">
      <c r="B30" s="4">
        <f t="shared" si="10"/>
        <v>2029</v>
      </c>
      <c r="C30" s="13"/>
      <c r="D30" s="1" t="s">
        <v>16</v>
      </c>
      <c r="E30" s="5"/>
    </row>
    <row r="31" spans="1:24" ht="20.399999999999999" customHeight="1" x14ac:dyDescent="0.3">
      <c r="B31" s="4">
        <f t="shared" si="10"/>
        <v>2030</v>
      </c>
      <c r="D31" s="1" t="s">
        <v>31</v>
      </c>
    </row>
    <row r="32" spans="1:24" ht="20.399999999999999" customHeight="1" x14ac:dyDescent="0.3">
      <c r="B32" s="4">
        <f t="shared" si="10"/>
        <v>2031</v>
      </c>
      <c r="D32" s="1" t="s">
        <v>32</v>
      </c>
    </row>
    <row r="33" spans="2:4" ht="20.399999999999999" customHeight="1" x14ac:dyDescent="0.3">
      <c r="B33" s="4">
        <f t="shared" si="10"/>
        <v>2032</v>
      </c>
      <c r="D33" s="1" t="s">
        <v>24</v>
      </c>
    </row>
    <row r="34" spans="2:4" ht="20.399999999999999" customHeight="1" x14ac:dyDescent="0.3">
      <c r="B34" s="4">
        <f t="shared" si="10"/>
        <v>2033</v>
      </c>
      <c r="D34" s="1" t="s">
        <v>24</v>
      </c>
    </row>
    <row r="35" spans="2:4" ht="20.399999999999999" customHeight="1" x14ac:dyDescent="0.3">
      <c r="B35" s="4">
        <f t="shared" si="10"/>
        <v>2034</v>
      </c>
      <c r="D35" s="1" t="s">
        <v>25</v>
      </c>
    </row>
    <row r="36" spans="2:4" ht="20.399999999999999" customHeight="1" x14ac:dyDescent="0.3">
      <c r="B36" s="4"/>
    </row>
    <row r="37" spans="2:4" ht="20.399999999999999" customHeight="1" x14ac:dyDescent="0.3">
      <c r="B37" s="4"/>
    </row>
    <row r="38" spans="2:4" ht="20.399999999999999" customHeight="1" x14ac:dyDescent="0.3">
      <c r="B38" s="4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664E0-62B0-40F4-9973-135CCBE3F496}">
          <x14:formula1>
            <xm:f>Übersicht!$B$23:$B$32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Kurzläufer</vt:lpstr>
      <vt:lpstr>Mittelläufer</vt:lpstr>
      <vt:lpstr>Langläufer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Ader</dc:creator>
  <cp:lastModifiedBy>Christian Ader</cp:lastModifiedBy>
  <dcterms:created xsi:type="dcterms:W3CDTF">2024-06-07T09:17:21Z</dcterms:created>
  <dcterms:modified xsi:type="dcterms:W3CDTF">2024-06-11T14:24:49Z</dcterms:modified>
</cp:coreProperties>
</file>